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 4\Documents\INFORME DE GOBIERNO\"/>
    </mc:Choice>
  </mc:AlternateContent>
  <bookViews>
    <workbookView xWindow="0" yWindow="0" windowWidth="24000" windowHeight="9180"/>
  </bookViews>
  <sheets>
    <sheet name="Hoja1" sheetId="1" r:id="rId1"/>
    <sheet name="Hoja2" sheetId="2" r:id="rId2"/>
  </sheets>
  <definedNames>
    <definedName name="_xlnm._FilterDatabase" localSheetId="0" hidden="1">Hoja1!$A$9:$G$71</definedName>
    <definedName name="_xlnm._FilterDatabase" localSheetId="1" hidden="1">Hoja2!$A$7:$H$7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2" l="1"/>
  <c r="E69" i="2"/>
  <c r="H68" i="2"/>
  <c r="E68" i="2"/>
  <c r="H67" i="2"/>
  <c r="E67" i="2"/>
  <c r="G66" i="2"/>
  <c r="F66" i="2"/>
  <c r="D66" i="2"/>
  <c r="C66" i="2"/>
  <c r="H65" i="2"/>
  <c r="E65" i="2"/>
  <c r="H64" i="2"/>
  <c r="E64" i="2"/>
  <c r="H63" i="2"/>
  <c r="E63" i="2"/>
  <c r="H62" i="2"/>
  <c r="E62" i="2"/>
  <c r="H61" i="2"/>
  <c r="E61" i="2"/>
  <c r="H60" i="2"/>
  <c r="E60" i="2"/>
  <c r="H59" i="2"/>
  <c r="E59" i="2"/>
  <c r="G58" i="2"/>
  <c r="F58" i="2"/>
  <c r="D58" i="2"/>
  <c r="C58" i="2"/>
  <c r="H57" i="2"/>
  <c r="E57" i="2"/>
  <c r="H56" i="2"/>
  <c r="E56" i="2"/>
  <c r="H55" i="2"/>
  <c r="E55" i="2"/>
  <c r="H54" i="2"/>
  <c r="E54" i="2"/>
  <c r="H53" i="2"/>
  <c r="E53" i="2"/>
  <c r="G52" i="2"/>
  <c r="F52" i="2"/>
  <c r="D52" i="2"/>
  <c r="C52" i="2"/>
  <c r="H51" i="2"/>
  <c r="E51" i="2"/>
  <c r="H50" i="2"/>
  <c r="E50" i="2"/>
  <c r="H49" i="2"/>
  <c r="E49" i="2"/>
  <c r="H48" i="2"/>
  <c r="E48" i="2"/>
  <c r="H47" i="2"/>
  <c r="E47" i="2"/>
  <c r="H46" i="2"/>
  <c r="E46" i="2"/>
  <c r="H45" i="2"/>
  <c r="E45" i="2"/>
  <c r="H44" i="2"/>
  <c r="E44" i="2"/>
  <c r="H43" i="2"/>
  <c r="E43" i="2"/>
  <c r="G42" i="2"/>
  <c r="F42" i="2"/>
  <c r="D42" i="2"/>
  <c r="C42" i="2"/>
  <c r="H41" i="2"/>
  <c r="E41" i="2"/>
  <c r="H40" i="2"/>
  <c r="E40" i="2"/>
  <c r="H39" i="2"/>
  <c r="E39" i="2"/>
  <c r="H38" i="2"/>
  <c r="E38" i="2"/>
  <c r="G37" i="2"/>
  <c r="F37" i="2"/>
  <c r="D37" i="2"/>
  <c r="C37" i="2"/>
  <c r="H36" i="2"/>
  <c r="E36" i="2"/>
  <c r="H35" i="2"/>
  <c r="E35" i="2"/>
  <c r="H34" i="2"/>
  <c r="E34" i="2"/>
  <c r="G33" i="2"/>
  <c r="F33" i="2"/>
  <c r="D33" i="2"/>
  <c r="C33" i="2"/>
  <c r="H32" i="2"/>
  <c r="E32" i="2"/>
  <c r="H31" i="2"/>
  <c r="E31" i="2"/>
  <c r="E30" i="2"/>
  <c r="H29" i="2"/>
  <c r="E29" i="2"/>
  <c r="H28" i="2"/>
  <c r="E28" i="2"/>
  <c r="H27" i="2"/>
  <c r="E27" i="2"/>
  <c r="G26" i="2"/>
  <c r="F26" i="2"/>
  <c r="D26" i="2"/>
  <c r="C26" i="2"/>
  <c r="H25" i="2"/>
  <c r="E25" i="2"/>
  <c r="H24" i="2"/>
  <c r="E24" i="2"/>
  <c r="G23" i="2"/>
  <c r="F23" i="2"/>
  <c r="D23" i="2"/>
  <c r="C23" i="2"/>
  <c r="H22" i="2"/>
  <c r="E22" i="2"/>
  <c r="H21" i="2"/>
  <c r="E21" i="2"/>
  <c r="H20" i="2"/>
  <c r="E20" i="2"/>
  <c r="H19" i="2"/>
  <c r="E19" i="2"/>
  <c r="H18" i="2"/>
  <c r="E18" i="2"/>
  <c r="G17" i="2"/>
  <c r="F17" i="2"/>
  <c r="D17" i="2"/>
  <c r="C17" i="2"/>
  <c r="H16" i="2"/>
  <c r="E16" i="2"/>
  <c r="H15" i="2"/>
  <c r="E15" i="2"/>
  <c r="H14" i="2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G7" i="2"/>
  <c r="F7" i="2"/>
  <c r="D7" i="2"/>
  <c r="C7" i="2"/>
  <c r="G56" i="1"/>
  <c r="G55" i="1"/>
  <c r="G58" i="1"/>
  <c r="G36" i="1"/>
  <c r="G31" i="1"/>
  <c r="G29" i="1"/>
  <c r="G16" i="1"/>
  <c r="G11" i="1"/>
  <c r="D9" i="1"/>
  <c r="D19" i="1"/>
  <c r="D25" i="1"/>
  <c r="D28" i="1"/>
  <c r="D35" i="1"/>
  <c r="D39" i="1"/>
  <c r="D44" i="1"/>
  <c r="D54" i="1"/>
  <c r="D60" i="1"/>
  <c r="D68" i="1"/>
  <c r="E37" i="2" l="1"/>
  <c r="E52" i="2"/>
  <c r="E66" i="2"/>
  <c r="C71" i="2"/>
  <c r="F71" i="2"/>
  <c r="E17" i="2"/>
  <c r="E23" i="2"/>
  <c r="E26" i="2"/>
  <c r="H33" i="2"/>
  <c r="H42" i="2"/>
  <c r="H58" i="2"/>
  <c r="H37" i="2"/>
  <c r="H52" i="2"/>
  <c r="D71" i="2"/>
  <c r="E71" i="2" s="1"/>
  <c r="G71" i="2"/>
  <c r="H17" i="2"/>
  <c r="H23" i="2"/>
  <c r="H26" i="2"/>
  <c r="E33" i="2"/>
  <c r="E42" i="2"/>
  <c r="E58" i="2"/>
  <c r="H66" i="2"/>
  <c r="E7" i="2"/>
  <c r="H7" i="2"/>
  <c r="D72" i="1"/>
  <c r="H71" i="1"/>
  <c r="E71" i="1"/>
  <c r="H70" i="1"/>
  <c r="E70" i="1"/>
  <c r="H69" i="1"/>
  <c r="E69" i="1"/>
  <c r="G68" i="1"/>
  <c r="F68" i="1"/>
  <c r="C68" i="1"/>
  <c r="E68" i="1" s="1"/>
  <c r="H67" i="1"/>
  <c r="E67" i="1"/>
  <c r="H66" i="1"/>
  <c r="E66" i="1"/>
  <c r="H65" i="1"/>
  <c r="E65" i="1"/>
  <c r="H64" i="1"/>
  <c r="E64" i="1"/>
  <c r="H63" i="1"/>
  <c r="E63" i="1"/>
  <c r="H62" i="1"/>
  <c r="E62" i="1"/>
  <c r="H61" i="1"/>
  <c r="E61" i="1"/>
  <c r="G60" i="1"/>
  <c r="F60" i="1"/>
  <c r="C60" i="1"/>
  <c r="E60" i="1" s="1"/>
  <c r="H59" i="1"/>
  <c r="E59" i="1"/>
  <c r="H58" i="1"/>
  <c r="E58" i="1"/>
  <c r="H57" i="1"/>
  <c r="E57" i="1"/>
  <c r="H56" i="1"/>
  <c r="E56" i="1"/>
  <c r="H55" i="1"/>
  <c r="E55" i="1"/>
  <c r="G54" i="1"/>
  <c r="F54" i="1"/>
  <c r="C54" i="1"/>
  <c r="E54" i="1" s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G44" i="1"/>
  <c r="F44" i="1"/>
  <c r="C44" i="1"/>
  <c r="E44" i="1" s="1"/>
  <c r="H43" i="1"/>
  <c r="E43" i="1"/>
  <c r="H42" i="1"/>
  <c r="E42" i="1"/>
  <c r="H41" i="1"/>
  <c r="E41" i="1"/>
  <c r="H40" i="1"/>
  <c r="E40" i="1"/>
  <c r="G39" i="1"/>
  <c r="F39" i="1"/>
  <c r="C39" i="1"/>
  <c r="E39" i="1" s="1"/>
  <c r="H38" i="1"/>
  <c r="E38" i="1"/>
  <c r="H37" i="1"/>
  <c r="E37" i="1"/>
  <c r="H36" i="1"/>
  <c r="E36" i="1"/>
  <c r="G35" i="1"/>
  <c r="F35" i="1"/>
  <c r="C35" i="1"/>
  <c r="E35" i="1" s="1"/>
  <c r="H34" i="1"/>
  <c r="E34" i="1"/>
  <c r="H33" i="1"/>
  <c r="E33" i="1"/>
  <c r="E32" i="1"/>
  <c r="H31" i="1"/>
  <c r="E31" i="1"/>
  <c r="H30" i="1"/>
  <c r="E30" i="1"/>
  <c r="H29" i="1"/>
  <c r="E29" i="1"/>
  <c r="G28" i="1"/>
  <c r="F28" i="1"/>
  <c r="C28" i="1"/>
  <c r="E28" i="1" s="1"/>
  <c r="H27" i="1"/>
  <c r="E27" i="1"/>
  <c r="H26" i="1"/>
  <c r="E26" i="1"/>
  <c r="G25" i="1"/>
  <c r="F25" i="1"/>
  <c r="C25" i="1"/>
  <c r="E25" i="1" s="1"/>
  <c r="H24" i="1"/>
  <c r="E24" i="1"/>
  <c r="H23" i="1"/>
  <c r="E23" i="1"/>
  <c r="H22" i="1"/>
  <c r="E22" i="1"/>
  <c r="H21" i="1"/>
  <c r="E21" i="1"/>
  <c r="H20" i="1"/>
  <c r="E20" i="1"/>
  <c r="G19" i="1"/>
  <c r="F19" i="1"/>
  <c r="C19" i="1"/>
  <c r="E19" i="1" s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G9" i="1"/>
  <c r="F9" i="1"/>
  <c r="C9" i="1"/>
  <c r="E9" i="1" s="1"/>
  <c r="H71" i="2" l="1"/>
  <c r="H9" i="1"/>
  <c r="H25" i="1"/>
  <c r="F72" i="1"/>
  <c r="H28" i="1"/>
  <c r="H19" i="1"/>
  <c r="H35" i="1"/>
  <c r="H44" i="1"/>
  <c r="H60" i="1"/>
  <c r="G72" i="1"/>
  <c r="H39" i="1"/>
  <c r="H54" i="1"/>
  <c r="H68" i="1"/>
  <c r="C72" i="1"/>
  <c r="E72" i="1" s="1"/>
  <c r="H72" i="1" l="1"/>
</calcChain>
</file>

<file path=xl/sharedStrings.xml><?xml version="1.0" encoding="utf-8"?>
<sst xmlns="http://schemas.openxmlformats.org/spreadsheetml/2006/main" count="171" uniqueCount="92">
  <si>
    <t>MUNICIPIO SAN JULIÁN</t>
  </si>
  <si>
    <t>DEL 1 DE ENERO AL 30 DE JUNIO DE 2019</t>
  </si>
  <si>
    <t>Rubro del Ingreso</t>
  </si>
  <si>
    <t>Diferencia</t>
  </si>
  <si>
    <t>Estimado</t>
  </si>
  <si>
    <t>Ampliaciones y Reducciones</t>
  </si>
  <si>
    <t>Modificado</t>
  </si>
  <si>
    <t>Devengado</t>
  </si>
  <si>
    <t>Recaudado</t>
  </si>
  <si>
    <t>3= (1+2)</t>
  </si>
  <si>
    <t>6= (5-1)</t>
  </si>
  <si>
    <t>I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</si>
  <si>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</si>
  <si>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</si>
  <si>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</si>
  <si>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</si>
  <si>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</si>
  <si>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</si>
  <si>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</si>
  <si>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</si>
  <si>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</si>
  <si>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</si>
  <si>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II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</si>
  <si>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</si>
  <si>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</si>
  <si>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</si>
  <si>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</si>
  <si>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</si>
  <si>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</si>
  <si>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III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</si>
  <si>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</si>
  <si>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</si>
  <si>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</si>
  <si>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IV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</si>
  <si>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</si>
  <si>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</si>
  <si>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</si>
  <si>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</si>
  <si>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</si>
  <si>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</si>
  <si>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V</t>
  </si>
  <si>
    <t>PRODUCTOS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</si>
  <si>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</si>
  <si>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</si>
  <si>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</si>
  <si>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VI</t>
  </si>
  <si>
    <t>APROVECHAMIENTOS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</si>
  <si>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</si>
  <si>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</si>
  <si>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</si>
  <si>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</si>
  <si>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VII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</si>
  <si>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</si>
  <si>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</si>
  <si>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</si>
  <si>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</si>
  <si>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</si>
  <si>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</si>
  <si>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</si>
  <si>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</si>
  <si>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</si>
  <si>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</si>
  <si>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VIII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</si>
  <si>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</si>
  <si>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</si>
  <si>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</si>
  <si>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</si>
  <si>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</si>
  <si>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Distitntos de Aportaciones</t>
  </si>
  <si>
    <t>IX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</si>
  <si>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</si>
  <si>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</si>
  <si>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</si>
  <si>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</si>
  <si>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</si>
  <si>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</si>
  <si>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</si>
  <si>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</si>
  <si>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X</t>
  </si>
  <si>
    <t>INGRESOS DERIVADOS DE FINANCIAMIENTO</t>
  </si>
  <si>
    <t>Edeudamiento Interno</t>
  </si>
  <si>
    <t>Edeudamiento Externo</t>
  </si>
  <si>
    <t>Financiamiento Interno</t>
  </si>
  <si>
    <t>TOTAL</t>
  </si>
  <si>
    <t>Monto Recaudado</t>
  </si>
  <si>
    <t>DEL 1 DE OCTUBRE DE 2018 AL 30 DE JUNIO DE 2019</t>
  </si>
  <si>
    <t>REPORTE DE INGRESOS</t>
  </si>
  <si>
    <t xml:space="preserve">REPORTE DE INGRESOS </t>
  </si>
  <si>
    <t>Columna2</t>
  </si>
  <si>
    <t>Columna3</t>
  </si>
  <si>
    <t>Columna4</t>
  </si>
  <si>
    <t xml:space="preserve">RUBRO DEL INGRESO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</si>
</sst>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  <numFmt numFmtId="165" formatCode="_-[$$-80A]* #,##0.00_-;\-[$$-80A]* #,##0.00_-;_-[$$-80A]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2"/>
      <name val="Bell MT"/>
      <family val="1"/>
    </font>
    <font>
      <b/>
      <sz val="11"/>
      <name val="Bell MT"/>
      <family val="1"/>
    </font>
    <font>
      <sz val="11"/>
      <name val="Bell MT"/>
      <family val="1"/>
    </font>
    <font>
      <b/>
      <sz val="16"/>
      <name val="Bell MT"/>
      <family val="1"/>
    </font>
    <font>
      <b/>
      <sz val="18"/>
      <name val="Bell MT"/>
      <family val="1"/>
    </font>
    <font>
      <sz val="14"/>
      <name val="Bell MT"/>
      <family val="1"/>
    </font>
    <font>
      <sz val="16"/>
      <name val="Bell MT"/>
      <family val="1"/>
    </font>
    <font>
      <sz val="16"/>
      <name val="Berlin Sans FB"/>
      <family val="2"/>
    </font>
    <font>
      <sz val="14"/>
      <name val="Berlin Sans FB"/>
      <family val="2"/>
    </font>
    <font>
      <sz val="18"/>
      <name val="Berlin Sans FB"/>
      <family val="2"/>
    </font>
    <font>
      <b/>
      <sz val="20"/>
      <name val="Bell MT"/>
      <family val="1"/>
    </font>
    <font>
      <b/>
      <sz val="28"/>
      <name val="Bell MT"/>
      <family val="1"/>
    </font>
    <font>
      <b/>
      <sz val="24"/>
      <color theme="1"/>
      <name val="Bell MT"/>
      <family val="1"/>
    </font>
    <font>
      <sz val="11"/>
      <name val="Berlin Sans FB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55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/>
    <xf numFmtId="42" fontId="4" fillId="0" borderId="0" xfId="0" applyNumberFormat="1" applyFont="1"/>
    <xf numFmtId="42" fontId="5" fillId="3" borderId="7" xfId="0" applyNumberFormat="1" applyFont="1" applyFill="1" applyBorder="1" applyAlignment="1">
      <alignment horizontal="center" vertical="center" wrapText="1"/>
    </xf>
    <xf numFmtId="42" fontId="5" fillId="3" borderId="10" xfId="0" applyNumberFormat="1" applyFont="1" applyFill="1" applyBorder="1" applyAlignment="1">
      <alignment horizontal="center" vertical="center" wrapText="1"/>
    </xf>
    <xf numFmtId="42" fontId="5" fillId="3" borderId="11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2" fontId="6" fillId="3" borderId="10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left" shrinkToFit="1"/>
    </xf>
    <xf numFmtId="0" fontId="7" fillId="0" borderId="11" xfId="0" applyFont="1" applyBorder="1"/>
    <xf numFmtId="0" fontId="7" fillId="0" borderId="6" xfId="0" applyFont="1" applyBorder="1"/>
    <xf numFmtId="165" fontId="7" fillId="0" borderId="10" xfId="1" applyNumberFormat="1" applyFont="1" applyBorder="1" applyAlignment="1">
      <alignment horizontal="left" shrinkToFit="1"/>
    </xf>
    <xf numFmtId="165" fontId="7" fillId="0" borderId="10" xfId="0" applyNumberFormat="1" applyFont="1" applyBorder="1" applyAlignment="1">
      <alignment horizontal="left" shrinkToFit="1"/>
    </xf>
    <xf numFmtId="0" fontId="7" fillId="0" borderId="14" xfId="0" applyFont="1" applyBorder="1"/>
    <xf numFmtId="0" fontId="7" fillId="0" borderId="6" xfId="0" applyFont="1" applyFill="1" applyBorder="1"/>
    <xf numFmtId="165" fontId="7" fillId="0" borderId="10" xfId="1" applyNumberFormat="1" applyFont="1" applyFill="1" applyBorder="1" applyAlignment="1">
      <alignment horizontal="left" shrinkToFit="1"/>
    </xf>
    <xf numFmtId="165" fontId="7" fillId="0" borderId="10" xfId="0" applyNumberFormat="1" applyFont="1" applyFill="1" applyBorder="1" applyAlignment="1">
      <alignment horizontal="left" shrinkToFit="1"/>
    </xf>
    <xf numFmtId="0" fontId="5" fillId="4" borderId="12" xfId="0" applyFont="1" applyFill="1" applyBorder="1" applyAlignment="1">
      <alignment horizontal="center"/>
    </xf>
    <xf numFmtId="0" fontId="5" fillId="4" borderId="10" xfId="0" applyFont="1" applyFill="1" applyBorder="1"/>
    <xf numFmtId="0" fontId="7" fillId="0" borderId="7" xfId="0" applyFont="1" applyFill="1" applyBorder="1"/>
    <xf numFmtId="0" fontId="7" fillId="0" borderId="11" xfId="0" applyFont="1" applyFill="1" applyBorder="1"/>
    <xf numFmtId="0" fontId="7" fillId="0" borderId="14" xfId="0" applyFont="1" applyFill="1" applyBorder="1"/>
    <xf numFmtId="0" fontId="7" fillId="0" borderId="6" xfId="0" applyFont="1" applyFill="1" applyBorder="1" applyAlignment="1"/>
    <xf numFmtId="0" fontId="7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3" borderId="10" xfId="0" applyFont="1" applyFill="1" applyBorder="1"/>
    <xf numFmtId="165" fontId="5" fillId="3" borderId="10" xfId="0" applyNumberFormat="1" applyFont="1" applyFill="1" applyBorder="1" applyAlignment="1">
      <alignment horizontal="left" shrinkToFit="1"/>
    </xf>
    <xf numFmtId="0" fontId="7" fillId="0" borderId="7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65" fontId="7" fillId="0" borderId="7" xfId="1" applyNumberFormat="1" applyFont="1" applyFill="1" applyBorder="1" applyAlignment="1">
      <alignment horizontal="left" shrinkToFit="1"/>
    </xf>
    <xf numFmtId="165" fontId="7" fillId="0" borderId="7" xfId="0" applyNumberFormat="1" applyFont="1" applyFill="1" applyBorder="1" applyAlignment="1">
      <alignment horizontal="left" shrinkToFit="1"/>
    </xf>
    <xf numFmtId="0" fontId="5" fillId="4" borderId="7" xfId="0" applyFont="1" applyFill="1" applyBorder="1" applyAlignment="1">
      <alignment horizontal="center" vertical="top"/>
    </xf>
    <xf numFmtId="165" fontId="5" fillId="4" borderId="7" xfId="0" applyNumberFormat="1" applyFont="1" applyFill="1" applyBorder="1" applyAlignment="1">
      <alignment horizontal="left" shrinkToFit="1"/>
    </xf>
    <xf numFmtId="0" fontId="5" fillId="0" borderId="7" xfId="0" applyFont="1" applyBorder="1" applyAlignment="1">
      <alignment horizontal="right"/>
    </xf>
    <xf numFmtId="0" fontId="7" fillId="0" borderId="10" xfId="0" applyFont="1" applyBorder="1"/>
    <xf numFmtId="0" fontId="5" fillId="0" borderId="1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7" fillId="0" borderId="10" xfId="0" applyFont="1" applyFill="1" applyBorder="1"/>
    <xf numFmtId="0" fontId="7" fillId="0" borderId="0" xfId="0" applyFont="1" applyBorder="1"/>
    <xf numFmtId="44" fontId="5" fillId="3" borderId="10" xfId="0" applyNumberFormat="1" applyFont="1" applyFill="1" applyBorder="1" applyAlignment="1">
      <alignment horizontal="left" shrinkToFit="1"/>
    </xf>
    <xf numFmtId="44" fontId="5" fillId="0" borderId="3" xfId="0" applyNumberFormat="1" applyFont="1" applyFill="1" applyBorder="1" applyAlignment="1">
      <alignment horizontal="left" shrinkToFit="1"/>
    </xf>
    <xf numFmtId="0" fontId="5" fillId="0" borderId="15" xfId="0" applyFont="1" applyFill="1" applyBorder="1" applyAlignment="1">
      <alignment horizontal="right"/>
    </xf>
    <xf numFmtId="42" fontId="5" fillId="0" borderId="15" xfId="0" applyNumberFormat="1" applyFont="1" applyFill="1" applyBorder="1" applyAlignment="1">
      <alignment horizontal="left" shrinkToFit="1"/>
    </xf>
    <xf numFmtId="42" fontId="5" fillId="0" borderId="3" xfId="0" applyNumberFormat="1" applyFont="1" applyFill="1" applyBorder="1" applyAlignment="1">
      <alignment horizontal="left" shrinkToFit="1"/>
    </xf>
    <xf numFmtId="42" fontId="5" fillId="0" borderId="5" xfId="0" applyNumberFormat="1" applyFont="1" applyFill="1" applyBorder="1" applyAlignment="1">
      <alignment horizontal="left" shrinkToFit="1"/>
    </xf>
    <xf numFmtId="42" fontId="5" fillId="0" borderId="6" xfId="0" applyNumberFormat="1" applyFont="1" applyFill="1" applyBorder="1" applyAlignment="1">
      <alignment horizontal="left" shrinkToFit="1"/>
    </xf>
    <xf numFmtId="44" fontId="5" fillId="0" borderId="13" xfId="0" applyNumberFormat="1" applyFont="1" applyFill="1" applyBorder="1" applyAlignment="1">
      <alignment horizontal="left" shrinkToFit="1"/>
    </xf>
    <xf numFmtId="0" fontId="7" fillId="0" borderId="6" xfId="0" applyFont="1" applyFill="1" applyBorder="1" applyAlignment="1">
      <alignment horizontal="center" wrapText="1"/>
    </xf>
    <xf numFmtId="42" fontId="3" fillId="3" borderId="4" xfId="0" applyNumberFormat="1" applyFont="1" applyFill="1" applyBorder="1" applyAlignment="1"/>
    <xf numFmtId="42" fontId="3" fillId="3" borderId="5" xfId="0" applyNumberFormat="1" applyFont="1" applyFill="1" applyBorder="1" applyAlignment="1"/>
    <xf numFmtId="44" fontId="5" fillId="0" borderId="13" xfId="0" applyNumberFormat="1" applyFont="1" applyFill="1" applyBorder="1" applyAlignment="1">
      <alignment shrinkToFit="1"/>
    </xf>
    <xf numFmtId="0" fontId="8" fillId="3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/>
    </xf>
    <xf numFmtId="0" fontId="7" fillId="0" borderId="9" xfId="0" applyFont="1" applyBorder="1"/>
    <xf numFmtId="0" fontId="7" fillId="0" borderId="13" xfId="0" applyFont="1" applyBorder="1"/>
    <xf numFmtId="0" fontId="5" fillId="4" borderId="16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9" xfId="0" applyFont="1" applyFill="1" applyBorder="1"/>
    <xf numFmtId="0" fontId="7" fillId="0" borderId="13" xfId="0" applyFont="1" applyFill="1" applyBorder="1"/>
    <xf numFmtId="0" fontId="5" fillId="4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5" fillId="4" borderId="3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42" fontId="9" fillId="5" borderId="6" xfId="0" applyNumberFormat="1" applyFont="1" applyFill="1" applyBorder="1" applyAlignment="1"/>
    <xf numFmtId="42" fontId="10" fillId="5" borderId="14" xfId="0" applyNumberFormat="1" applyFont="1" applyFill="1" applyBorder="1" applyAlignment="1">
      <alignment vertical="center" wrapText="1"/>
    </xf>
    <xf numFmtId="0" fontId="10" fillId="5" borderId="10" xfId="0" applyFont="1" applyFill="1" applyBorder="1" applyAlignment="1">
      <alignment horizontal="center"/>
    </xf>
    <xf numFmtId="0" fontId="11" fillId="6" borderId="11" xfId="0" applyFont="1" applyFill="1" applyBorder="1"/>
    <xf numFmtId="0" fontId="10" fillId="5" borderId="12" xfId="0" applyFont="1" applyFill="1" applyBorder="1" applyAlignment="1">
      <alignment horizontal="center"/>
    </xf>
    <xf numFmtId="0" fontId="11" fillId="6" borderId="7" xfId="0" applyFont="1" applyFill="1" applyBorder="1"/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top"/>
    </xf>
    <xf numFmtId="0" fontId="10" fillId="6" borderId="7" xfId="0" applyFont="1" applyFill="1" applyBorder="1" applyAlignment="1">
      <alignment horizontal="right"/>
    </xf>
    <xf numFmtId="0" fontId="10" fillId="5" borderId="8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right"/>
    </xf>
    <xf numFmtId="0" fontId="11" fillId="6" borderId="11" xfId="0" applyFont="1" applyFill="1" applyBorder="1" applyAlignment="1">
      <alignment horizontal="right"/>
    </xf>
    <xf numFmtId="0" fontId="12" fillId="5" borderId="6" xfId="0" applyFont="1" applyFill="1" applyBorder="1"/>
    <xf numFmtId="0" fontId="12" fillId="5" borderId="10" xfId="0" applyFont="1" applyFill="1" applyBorder="1"/>
    <xf numFmtId="0" fontId="12" fillId="5" borderId="6" xfId="0" applyFont="1" applyFill="1" applyBorder="1" applyAlignment="1">
      <alignment horizontal="left"/>
    </xf>
    <xf numFmtId="0" fontId="12" fillId="5" borderId="10" xfId="0" applyFont="1" applyFill="1" applyBorder="1" applyAlignment="1">
      <alignment horizontal="left"/>
    </xf>
    <xf numFmtId="0" fontId="12" fillId="5" borderId="10" xfId="0" applyFont="1" applyFill="1" applyBorder="1" applyAlignment="1">
      <alignment horizontal="left" wrapText="1"/>
    </xf>
    <xf numFmtId="0" fontId="14" fillId="6" borderId="6" xfId="0" applyFont="1" applyFill="1" applyBorder="1"/>
    <xf numFmtId="0" fontId="14" fillId="6" borderId="6" xfId="0" applyFont="1" applyFill="1" applyBorder="1" applyAlignment="1"/>
    <xf numFmtId="0" fontId="14" fillId="6" borderId="6" xfId="0" applyFont="1" applyFill="1" applyBorder="1" applyAlignment="1">
      <alignment wrapText="1"/>
    </xf>
    <xf numFmtId="165" fontId="16" fillId="6" borderId="10" xfId="0" applyNumberFormat="1" applyFont="1" applyFill="1" applyBorder="1" applyAlignment="1">
      <alignment horizontal="left" shrinkToFit="1"/>
    </xf>
    <xf numFmtId="165" fontId="17" fillId="6" borderId="10" xfId="1" applyNumberFormat="1" applyFont="1" applyFill="1" applyBorder="1" applyAlignment="1">
      <alignment horizontal="left" shrinkToFit="1"/>
    </xf>
    <xf numFmtId="165" fontId="18" fillId="5" borderId="10" xfId="0" applyNumberFormat="1" applyFont="1" applyFill="1" applyBorder="1" applyAlignment="1">
      <alignment horizontal="left" shrinkToFit="1"/>
    </xf>
    <xf numFmtId="44" fontId="18" fillId="5" borderId="10" xfId="0" applyNumberFormat="1" applyFont="1" applyFill="1" applyBorder="1" applyAlignment="1">
      <alignment horizontal="left" shrinkToFit="1"/>
    </xf>
    <xf numFmtId="0" fontId="15" fillId="6" borderId="6" xfId="0" applyFont="1" applyFill="1" applyBorder="1"/>
    <xf numFmtId="0" fontId="15" fillId="6" borderId="6" xfId="0" applyFont="1" applyFill="1" applyBorder="1" applyAlignment="1"/>
    <xf numFmtId="0" fontId="15" fillId="6" borderId="6" xfId="0" applyFont="1" applyFill="1" applyBorder="1" applyAlignment="1">
      <alignment wrapText="1"/>
    </xf>
    <xf numFmtId="42" fontId="19" fillId="5" borderId="7" xfId="0" applyNumberFormat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/>
    <xf numFmtId="42" fontId="21" fillId="5" borderId="8" xfId="4" applyNumberFormat="1" applyFont="1" applyFill="1" applyBorder="1" applyAlignment="1">
      <alignment horizontal="center" vertical="center" wrapText="1"/>
    </xf>
    <xf numFmtId="42" fontId="21" fillId="5" borderId="16" xfId="4" applyNumberFormat="1" applyFont="1" applyFill="1" applyBorder="1" applyAlignment="1"/>
    <xf numFmtId="42" fontId="21" fillId="5" borderId="11" xfId="4" applyNumberFormat="1" applyFont="1" applyFill="1" applyBorder="1" applyAlignment="1">
      <alignment horizontal="center" vertical="center" wrapText="1"/>
    </xf>
    <xf numFmtId="0" fontId="21" fillId="5" borderId="1" xfId="3" applyFont="1" applyFill="1" applyAlignment="1">
      <alignment horizontal="center" vertical="center" wrapText="1"/>
    </xf>
    <xf numFmtId="0" fontId="10" fillId="5" borderId="3" xfId="0" applyFont="1" applyFill="1" applyBorder="1" applyAlignment="1">
      <alignment horizontal="right"/>
    </xf>
    <xf numFmtId="0" fontId="12" fillId="5" borderId="10" xfId="0" applyFont="1" applyFill="1" applyBorder="1" applyAlignment="1">
      <alignment wrapText="1"/>
    </xf>
    <xf numFmtId="165" fontId="17" fillId="6" borderId="10" xfId="0" applyNumberFormat="1" applyFont="1" applyFill="1" applyBorder="1" applyAlignment="1">
      <alignment horizontal="left" shrinkToFit="1"/>
    </xf>
    <xf numFmtId="165" fontId="17" fillId="6" borderId="4" xfId="0" applyNumberFormat="1" applyFont="1" applyFill="1" applyBorder="1" applyAlignment="1">
      <alignment horizontal="left" shrinkToFit="1"/>
    </xf>
    <xf numFmtId="165" fontId="22" fillId="0" borderId="10" xfId="1" applyNumberFormat="1" applyFont="1" applyFill="1" applyBorder="1" applyAlignment="1">
      <alignment horizontal="left" shrinkToFit="1"/>
    </xf>
    <xf numFmtId="165" fontId="22" fillId="0" borderId="10" xfId="0" applyNumberFormat="1" applyFont="1" applyFill="1" applyBorder="1" applyAlignment="1">
      <alignment horizontal="left" shrinkToFit="1"/>
    </xf>
    <xf numFmtId="165" fontId="22" fillId="0" borderId="4" xfId="0" applyNumberFormat="1" applyFont="1" applyFill="1" applyBorder="1" applyAlignment="1">
      <alignment horizontal="left" shrinkToFit="1"/>
    </xf>
    <xf numFmtId="165" fontId="22" fillId="0" borderId="4" xfId="0" applyNumberFormat="1" applyFont="1" applyBorder="1" applyAlignment="1">
      <alignment horizontal="left" shrinkToFit="1"/>
    </xf>
    <xf numFmtId="165" fontId="22" fillId="0" borderId="10" xfId="1" applyNumberFormat="1" applyFont="1" applyBorder="1" applyAlignment="1">
      <alignment horizontal="left" shrinkToFit="1"/>
    </xf>
    <xf numFmtId="165" fontId="22" fillId="0" borderId="10" xfId="0" applyNumberFormat="1" applyFont="1" applyBorder="1" applyAlignment="1">
      <alignment horizontal="left" shrinkToFit="1"/>
    </xf>
    <xf numFmtId="165" fontId="22" fillId="0" borderId="7" xfId="1" applyNumberFormat="1" applyFont="1" applyFill="1" applyBorder="1" applyAlignment="1">
      <alignment horizontal="left" shrinkToFit="1"/>
    </xf>
    <xf numFmtId="165" fontId="22" fillId="0" borderId="7" xfId="0" applyNumberFormat="1" applyFont="1" applyFill="1" applyBorder="1" applyAlignment="1">
      <alignment horizontal="left" shrinkToFit="1"/>
    </xf>
    <xf numFmtId="165" fontId="22" fillId="0" borderId="2" xfId="0" applyNumberFormat="1" applyFont="1" applyFill="1" applyBorder="1" applyAlignment="1">
      <alignment horizontal="left" shrinkToFit="1"/>
    </xf>
    <xf numFmtId="42" fontId="22" fillId="0" borderId="0" xfId="0" applyNumberFormat="1" applyFont="1" applyBorder="1" applyAlignment="1">
      <alignment horizontal="left" shrinkToFit="1"/>
    </xf>
    <xf numFmtId="9" fontId="22" fillId="0" borderId="0" xfId="2" applyFont="1" applyBorder="1" applyAlignment="1">
      <alignment horizontal="left" shrinkToFit="1"/>
    </xf>
    <xf numFmtId="165" fontId="22" fillId="4" borderId="10" xfId="0" applyNumberFormat="1" applyFont="1" applyFill="1" applyBorder="1" applyAlignment="1">
      <alignment horizontal="left" shrinkToFit="1"/>
    </xf>
    <xf numFmtId="165" fontId="22" fillId="4" borderId="4" xfId="0" applyNumberFormat="1" applyFont="1" applyFill="1" applyBorder="1" applyAlignment="1">
      <alignment horizontal="left" shrinkToFit="1"/>
    </xf>
    <xf numFmtId="165" fontId="22" fillId="3" borderId="10" xfId="0" applyNumberFormat="1" applyFont="1" applyFill="1" applyBorder="1" applyAlignment="1">
      <alignment horizontal="left" shrinkToFit="1"/>
    </xf>
    <xf numFmtId="165" fontId="22" fillId="3" borderId="4" xfId="0" applyNumberFormat="1" applyFont="1" applyFill="1" applyBorder="1" applyAlignment="1">
      <alignment horizontal="left" shrinkToFit="1"/>
    </xf>
    <xf numFmtId="165" fontId="22" fillId="4" borderId="7" xfId="0" applyNumberFormat="1" applyFont="1" applyFill="1" applyBorder="1" applyAlignment="1">
      <alignment horizontal="left" shrinkToFit="1"/>
    </xf>
    <xf numFmtId="165" fontId="22" fillId="4" borderId="2" xfId="0" applyNumberFormat="1" applyFont="1" applyFill="1" applyBorder="1" applyAlignment="1">
      <alignment horizontal="left" shrinkToFit="1"/>
    </xf>
    <xf numFmtId="165" fontId="18" fillId="5" borderId="4" xfId="0" applyNumberFormat="1" applyFont="1" applyFill="1" applyBorder="1" applyAlignment="1">
      <alignment horizontal="left" shrinkToFit="1"/>
    </xf>
    <xf numFmtId="44" fontId="18" fillId="5" borderId="7" xfId="0" applyNumberFormat="1" applyFont="1" applyFill="1" applyBorder="1" applyAlignment="1">
      <alignment horizontal="left" shrinkToFit="1"/>
    </xf>
    <xf numFmtId="44" fontId="18" fillId="5" borderId="2" xfId="0" applyNumberFormat="1" applyFont="1" applyFill="1" applyBorder="1" applyAlignment="1">
      <alignment shrinkToFit="1"/>
    </xf>
    <xf numFmtId="0" fontId="9" fillId="5" borderId="4" xfId="0" applyFont="1" applyFill="1" applyBorder="1" applyAlignment="1">
      <alignment horizontal="right"/>
    </xf>
    <xf numFmtId="0" fontId="9" fillId="5" borderId="6" xfId="0" applyFont="1" applyFill="1" applyBorder="1" applyAlignment="1">
      <alignment horizontal="right"/>
    </xf>
  </cellXfs>
  <cellStyles count="5">
    <cellStyle name="20% - Énfasis2" xfId="4" builtinId="34"/>
    <cellStyle name="Moneda" xfId="1" builtinId="4"/>
    <cellStyle name="Normal" xfId="0" builtinId="0"/>
    <cellStyle name="Porcentaje" xfId="2" builtinId="5"/>
    <cellStyle name="Título 3" xfId="3" builtinId="1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erlin Sans FB"/>
        <scheme val="none"/>
      </font>
      <numFmt numFmtId="165" formatCode="_-[$$-80A]* #,##0.00_-;\-[$$-80A]* #,##0.00_-;_-[$$-80A]* &quot;-&quot;??_-;_-@_-"/>
      <alignment horizontal="left" vertical="bottom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auto="1"/>
        <name val="Berlin Sans FB"/>
        <scheme val="none"/>
      </font>
    </dxf>
    <dxf>
      <font>
        <b val="0"/>
        <strike val="0"/>
        <outline val="0"/>
        <shadow val="0"/>
        <u val="none"/>
        <vertAlign val="baseline"/>
        <color auto="1"/>
        <name val="Berlin Sans FB"/>
        <scheme val="none"/>
      </font>
    </dxf>
    <dxf>
      <font>
        <b val="0"/>
        <strike val="0"/>
        <outline val="0"/>
        <shadow val="0"/>
        <u val="none"/>
        <vertAlign val="baseline"/>
        <color auto="1"/>
        <name val="Berlin Sans FB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erlin Sans FB"/>
        <scheme val="none"/>
      </font>
      <numFmt numFmtId="165" formatCode="_-[$$-80A]* #,##0.00_-;\-[$$-80A]* #,##0.00_-;_-[$$-80A]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auto="1"/>
        <name val="Berlin Sans FB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2" formatCode="_-&quot;$&quot;* #,##0_-;\-&quot;$&quot;* #,##0_-;_-&quot;$&quot;* &quot;-&quot;_-;_-@_-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REPORTE DE INGRESOS</a:t>
            </a:r>
          </a:p>
          <a:p>
            <a:pPr>
              <a:defRPr/>
            </a:pPr>
            <a:r>
              <a:rPr lang="es-MX"/>
              <a:t>DEL 1 DE OCTUBRE DE 2018 AL 30 DE JUNIO DE 2019 </a:t>
            </a:r>
          </a:p>
          <a:p>
            <a:pPr>
              <a:defRPr/>
            </a:pP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shade val="53000"/>
                <a:alpha val="85000"/>
              </a:schemeClr>
            </a:solidFill>
            <a:ln w="9525" cap="flat" cmpd="sng" algn="ctr">
              <a:solidFill>
                <a:schemeClr val="accent2">
                  <a:shade val="53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53000"/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Hoja1!$B$9:$B$58</c15:sqref>
                  </c15:fullRef>
                </c:ext>
              </c:extLst>
              <c:f>(Hoja1!$B$10:$B$24,Hoja1!$B$26:$B$27,Hoja1!$B$29:$B$34,Hoja1!$B$36:$B$53,Hoja1!$B$55:$B$58)</c:f>
              <c:strCache>
                <c:ptCount val="11"/>
                <c:pt idx="0">
                  <c:v>IMPUESTOS</c:v>
                </c:pt>
                <c:pt idx="1">
                  <c:v>Impuestos Sobre los Ingresos</c:v>
                </c:pt>
                <c:pt idx="2">
                  <c:v>Impuestos Sobre Patrimonio</c:v>
                </c:pt>
                <c:pt idx="3">
                  <c:v>Accesorios</c:v>
                </c:pt>
                <c:pt idx="4">
                  <c:v>CONTRIBUCIONES DE MEJORA</c:v>
                </c:pt>
                <c:pt idx="5">
                  <c:v>Contribuciones de Mejoras por Obras Públicas</c:v>
                </c:pt>
                <c:pt idx="6">
                  <c:v>DERECHOS</c:v>
                </c:pt>
                <c:pt idx="7">
                  <c:v>Derechos por el Uso, Goce, Aprovechamiento o Explotación de Bienes de Dominio Público</c:v>
                </c:pt>
                <c:pt idx="8">
                  <c:v>Derechos por Prestación de Servicios</c:v>
                </c:pt>
                <c:pt idx="9">
                  <c:v>PRODUCTOS</c:v>
                </c:pt>
                <c:pt idx="10">
                  <c:v>Productos</c:v>
                </c:pt>
                <c:pt idx="11">
                  <c:v>PARTICIPACIONES, APORTACIONES, CONVENIOS, INCENTIVOS DERIVADOS DE LA COLABORACIÓN FISCAL Y FONDOS DISTINTOS DE APORTACIONES</c:v>
                </c:pt>
                <c:pt idx="12">
                  <c:v>Participaciones</c:v>
                </c:pt>
                <c:pt idx="13">
                  <c:v>Aportaciones</c:v>
                </c:pt>
                <c:pt idx="14">
                  <c:v>Convenios</c:v>
                </c:pt>
                <c:pt idx="15">
                  <c:v>Incentivos Derivados de la Colaboración Fiscal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Hoja1!$C$9:$C$58</c15:sqref>
                  </c15:fullRef>
                </c:ext>
              </c:extLst>
              <c:f>(Hoja1!$C$10:$C$24,Hoja1!$C$26:$C$27,Hoja1!$C$29:$C$34,Hoja1!$C$36:$C$53,Hoja1!$C$55:$C$58)</c:f>
            </c:numRef>
          </c:val>
        </c:ser>
        <c:ser>
          <c:idx val="1"/>
          <c:order val="1"/>
          <c:spPr>
            <a:solidFill>
              <a:schemeClr val="accent2">
                <a:shade val="76000"/>
                <a:alpha val="85000"/>
              </a:schemeClr>
            </a:solidFill>
            <a:ln w="9525" cap="flat" cmpd="sng" algn="ctr">
              <a:solidFill>
                <a:schemeClr val="accent2">
                  <a:shade val="76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76000"/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Hoja1!$B$9:$B$58</c15:sqref>
                  </c15:fullRef>
                </c:ext>
              </c:extLst>
              <c:f>(Hoja1!$B$10:$B$24,Hoja1!$B$26:$B$27,Hoja1!$B$29:$B$34,Hoja1!$B$36:$B$53,Hoja1!$B$55:$B$58)</c:f>
              <c:strCache>
                <c:ptCount val="11"/>
                <c:pt idx="0">
                  <c:v>IMPUESTOS</c:v>
                </c:pt>
                <c:pt idx="1">
                  <c:v>Impuestos Sobre los Ingresos</c:v>
                </c:pt>
                <c:pt idx="2">
                  <c:v>Impuestos Sobre Patrimonio</c:v>
                </c:pt>
                <c:pt idx="3">
                  <c:v>Accesorios</c:v>
                </c:pt>
                <c:pt idx="4">
                  <c:v>CONTRIBUCIONES DE MEJORA</c:v>
                </c:pt>
                <c:pt idx="5">
                  <c:v>Contribuciones de Mejoras por Obras Públicas</c:v>
                </c:pt>
                <c:pt idx="6">
                  <c:v>DERECHOS</c:v>
                </c:pt>
                <c:pt idx="7">
                  <c:v>Derechos por el Uso, Goce, Aprovechamiento o Explotación de Bienes de Dominio Público</c:v>
                </c:pt>
                <c:pt idx="8">
                  <c:v>Derechos por Prestación de Servicios</c:v>
                </c:pt>
                <c:pt idx="9">
                  <c:v>PRODUCTOS</c:v>
                </c:pt>
                <c:pt idx="10">
                  <c:v>Productos</c:v>
                </c:pt>
                <c:pt idx="11">
                  <c:v>PARTICIPACIONES, APORTACIONES, CONVENIOS, INCENTIVOS DERIVADOS DE LA COLABORACIÓN FISCAL Y FONDOS DISTINTOS DE APORTACIONES</c:v>
                </c:pt>
                <c:pt idx="12">
                  <c:v>Participaciones</c:v>
                </c:pt>
                <c:pt idx="13">
                  <c:v>Aportaciones</c:v>
                </c:pt>
                <c:pt idx="14">
                  <c:v>Convenios</c:v>
                </c:pt>
                <c:pt idx="15">
                  <c:v>Incentivos Derivados de la Colaboración Fiscal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Hoja1!$D$9:$D$58</c15:sqref>
                  </c15:fullRef>
                </c:ext>
              </c:extLst>
              <c:f>(Hoja1!$D$10:$D$24,Hoja1!$D$26:$D$27,Hoja1!$D$29:$D$34,Hoja1!$D$36:$D$53,Hoja1!$D$55:$D$58)</c:f>
            </c:numRef>
          </c:val>
        </c:ser>
        <c:ser>
          <c:idx val="2"/>
          <c:order val="2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Hoja1!$B$9:$B$58</c15:sqref>
                  </c15:fullRef>
                </c:ext>
              </c:extLst>
              <c:f>(Hoja1!$B$10:$B$24,Hoja1!$B$26:$B$27,Hoja1!$B$29:$B$34,Hoja1!$B$36:$B$53,Hoja1!$B$55:$B$58)</c:f>
              <c:strCache>
                <c:ptCount val="11"/>
                <c:pt idx="0">
                  <c:v>IMPUESTOS</c:v>
                </c:pt>
                <c:pt idx="1">
                  <c:v>Impuestos Sobre los Ingresos</c:v>
                </c:pt>
                <c:pt idx="2">
                  <c:v>Impuestos Sobre Patrimonio</c:v>
                </c:pt>
                <c:pt idx="3">
                  <c:v>Accesorios</c:v>
                </c:pt>
                <c:pt idx="4">
                  <c:v>CONTRIBUCIONES DE MEJORA</c:v>
                </c:pt>
                <c:pt idx="5">
                  <c:v>Contribuciones de Mejoras por Obras Públicas</c:v>
                </c:pt>
                <c:pt idx="6">
                  <c:v>DERECHOS</c:v>
                </c:pt>
                <c:pt idx="7">
                  <c:v>Derechos por el Uso, Goce, Aprovechamiento o Explotación de Bienes de Dominio Público</c:v>
                </c:pt>
                <c:pt idx="8">
                  <c:v>Derechos por Prestación de Servicios</c:v>
                </c:pt>
                <c:pt idx="9">
                  <c:v>PRODUCTOS</c:v>
                </c:pt>
                <c:pt idx="10">
                  <c:v>Productos</c:v>
                </c:pt>
                <c:pt idx="11">
                  <c:v>PARTICIPACIONES, APORTACIONES, CONVENIOS, INCENTIVOS DERIVADOS DE LA COLABORACIÓN FISCAL Y FONDOS DISTINTOS DE APORTACIONES</c:v>
                </c:pt>
                <c:pt idx="12">
                  <c:v>Participaciones</c:v>
                </c:pt>
                <c:pt idx="13">
                  <c:v>Aportaciones</c:v>
                </c:pt>
                <c:pt idx="14">
                  <c:v>Convenios</c:v>
                </c:pt>
                <c:pt idx="15">
                  <c:v>Incentivos Derivados de la Colaboración Fiscal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Hoja1!$E$9:$E$58</c15:sqref>
                  </c15:fullRef>
                </c:ext>
              </c:extLst>
              <c:f>(Hoja1!$E$10:$E$24,Hoja1!$E$26:$E$27,Hoja1!$E$29:$E$34,Hoja1!$E$36:$E$53,Hoja1!$E$55:$E$58)</c:f>
            </c:numRef>
          </c:val>
        </c:ser>
        <c:ser>
          <c:idx val="3"/>
          <c:order val="3"/>
          <c:spPr>
            <a:solidFill>
              <a:schemeClr val="accent2">
                <a:tint val="77000"/>
                <a:alpha val="85000"/>
              </a:schemeClr>
            </a:solidFill>
            <a:ln w="9525" cap="flat" cmpd="sng" algn="ctr">
              <a:solidFill>
                <a:schemeClr val="accent2">
                  <a:tint val="77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tint val="77000"/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Hoja1!$B$9:$B$58</c15:sqref>
                  </c15:fullRef>
                </c:ext>
              </c:extLst>
              <c:f>(Hoja1!$B$10:$B$24,Hoja1!$B$26:$B$27,Hoja1!$B$29:$B$34,Hoja1!$B$36:$B$53,Hoja1!$B$55:$B$58)</c:f>
              <c:strCache>
                <c:ptCount val="11"/>
                <c:pt idx="0">
                  <c:v>IMPUESTOS</c:v>
                </c:pt>
                <c:pt idx="1">
                  <c:v>Impuestos Sobre los Ingresos</c:v>
                </c:pt>
                <c:pt idx="2">
                  <c:v>Impuestos Sobre Patrimonio</c:v>
                </c:pt>
                <c:pt idx="3">
                  <c:v>Accesorios</c:v>
                </c:pt>
                <c:pt idx="4">
                  <c:v>CONTRIBUCIONES DE MEJORA</c:v>
                </c:pt>
                <c:pt idx="5">
                  <c:v>Contribuciones de Mejoras por Obras Públicas</c:v>
                </c:pt>
                <c:pt idx="6">
                  <c:v>DERECHOS</c:v>
                </c:pt>
                <c:pt idx="7">
                  <c:v>Derechos por el Uso, Goce, Aprovechamiento o Explotación de Bienes de Dominio Público</c:v>
                </c:pt>
                <c:pt idx="8">
                  <c:v>Derechos por Prestación de Servicios</c:v>
                </c:pt>
                <c:pt idx="9">
                  <c:v>PRODUCTOS</c:v>
                </c:pt>
                <c:pt idx="10">
                  <c:v>Productos</c:v>
                </c:pt>
                <c:pt idx="11">
                  <c:v>PARTICIPACIONES, APORTACIONES, CONVENIOS, INCENTIVOS DERIVADOS DE LA COLABORACIÓN FISCAL Y FONDOS DISTINTOS DE APORTACIONES</c:v>
                </c:pt>
                <c:pt idx="12">
                  <c:v>Participaciones</c:v>
                </c:pt>
                <c:pt idx="13">
                  <c:v>Aportaciones</c:v>
                </c:pt>
                <c:pt idx="14">
                  <c:v>Convenios</c:v>
                </c:pt>
                <c:pt idx="15">
                  <c:v>Incentivos Derivados de la Colaboración Fiscal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Hoja1!$F$9:$F$58</c15:sqref>
                  </c15:fullRef>
                </c:ext>
              </c:extLst>
              <c:f>(Hoja1!$F$10:$F$24,Hoja1!$F$26:$F$27,Hoja1!$F$29:$F$34,Hoja1!$F$36:$F$53,Hoja1!$F$55:$F$58)</c:f>
            </c:numRef>
          </c:val>
        </c:ser>
        <c:ser>
          <c:idx val="4"/>
          <c:order val="4"/>
          <c:spPr>
            <a:solidFill>
              <a:schemeClr val="accent2">
                <a:tint val="54000"/>
                <a:alpha val="85000"/>
              </a:schemeClr>
            </a:solidFill>
            <a:ln w="9525" cap="flat" cmpd="sng" algn="ctr">
              <a:solidFill>
                <a:schemeClr val="accent2">
                  <a:tint val="54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tint val="54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Hoja1!$B$9:$B$58</c15:sqref>
                  </c15:fullRef>
                </c:ext>
              </c:extLst>
              <c:f>(Hoja1!$B$10:$B$24,Hoja1!$B$26:$B$27,Hoja1!$B$29:$B$34,Hoja1!$B$36:$B$53,Hoja1!$B$55:$B$58)</c:f>
              <c:strCache>
                <c:ptCount val="11"/>
                <c:pt idx="0">
                  <c:v>Impuestos Sobre los Ingresos</c:v>
                </c:pt>
                <c:pt idx="1">
                  <c:v>Impuestos Sobre Patrimonio</c:v>
                </c:pt>
                <c:pt idx="2">
                  <c:v>Accesorios</c:v>
                </c:pt>
                <c:pt idx="3">
                  <c:v>Contribuciones de Mejoras por Obras Públicas</c:v>
                </c:pt>
                <c:pt idx="4">
                  <c:v>Derechos por el Uso, Goce, Aprovechamiento o Explotación de Bienes de Dominio Público</c:v>
                </c:pt>
                <c:pt idx="5">
                  <c:v>Derechos por Prestación de Servicios</c:v>
                </c:pt>
                <c:pt idx="6">
                  <c:v>Productos</c:v>
                </c:pt>
                <c:pt idx="7">
                  <c:v>Participaciones</c:v>
                </c:pt>
                <c:pt idx="8">
                  <c:v>Aportaciones</c:v>
                </c:pt>
                <c:pt idx="9">
                  <c:v>Convenios</c:v>
                </c:pt>
                <c:pt idx="10">
                  <c:v>Incentivos Derivados de la Colaboración Fiscal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Hoja1!$G$9:$G$58</c15:sqref>
                  </c15:fullRef>
                </c:ext>
              </c:extLst>
              <c:f>(Hoja1!$G$10:$G$24,Hoja1!$G$26:$G$27,Hoja1!$G$29:$G$34,Hoja1!$G$36:$G$53,Hoja1!$G$55:$G$58)</c:f>
              <c:numCache>
                <c:formatCode>_-[$$-80A]* #,##0.00_-;\-[$$-80A]* #,##0.00_-;_-[$$-80A]* "-"??_-;_-@_-</c:formatCode>
                <c:ptCount val="11"/>
                <c:pt idx="0">
                  <c:v>2461.7199999999998</c:v>
                </c:pt>
                <c:pt idx="1">
                  <c:v>5304130.0399999991</c:v>
                </c:pt>
                <c:pt idx="2">
                  <c:v>225644.79</c:v>
                </c:pt>
                <c:pt idx="3">
                  <c:v>2800</c:v>
                </c:pt>
                <c:pt idx="4">
                  <c:v>708024.45</c:v>
                </c:pt>
                <c:pt idx="5">
                  <c:v>1090744.3</c:v>
                </c:pt>
                <c:pt idx="6">
                  <c:v>2792941.98</c:v>
                </c:pt>
                <c:pt idx="7">
                  <c:v>24418801.859999999</c:v>
                </c:pt>
                <c:pt idx="8">
                  <c:v>10451427.439999999</c:v>
                </c:pt>
                <c:pt idx="9">
                  <c:v>499933</c:v>
                </c:pt>
                <c:pt idx="10">
                  <c:v>233224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26062512"/>
        <c:axId val="226061968"/>
        <c:axId val="0"/>
      </c:bar3DChart>
      <c:catAx>
        <c:axId val="22606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6061968"/>
        <c:crosses val="autoZero"/>
        <c:auto val="1"/>
        <c:lblAlgn val="ctr"/>
        <c:lblOffset val="100"/>
        <c:noMultiLvlLbl val="0"/>
      </c:catAx>
      <c:valAx>
        <c:axId val="22606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80A]* #,##0.00_-;\-[$$-80A]* #,##0.00_-;_-[$$-80A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606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REPORTE DE INGRESOS</a:t>
            </a:r>
          </a:p>
          <a:p>
            <a:pPr>
              <a:defRPr/>
            </a:pPr>
            <a:r>
              <a:rPr lang="es-MX"/>
              <a:t>DEL 01 DE ENERO AL 30 DE JUNIO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269335310378966"/>
          <c:y val="0.1654824005872661"/>
          <c:w val="0.83730664689621037"/>
          <c:h val="0.45243987975372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Hoja2!$C$6</c:f>
              <c:strCache>
                <c:ptCount val="1"/>
                <c:pt idx="0">
                  <c:v>Estimado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tint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tint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Hoja2!$A$7:$B$56</c15:sqref>
                  </c15:fullRef>
                </c:ext>
              </c:extLst>
              <c:f>(Hoja2!$B$8:$B$11,Hoja2!$B$13,Hoja2!$B$15:$B$17,Hoja2!$B$19,Hoja2!$B$21,Hoja2!$B$23:$B$56)</c:f>
              <c:strCache>
                <c:ptCount val="14"/>
                <c:pt idx="0">
                  <c:v>Impuestos Sobre los Ingresos</c:v>
                </c:pt>
                <c:pt idx="1">
                  <c:v>Impuestos Sobre Patrimonio</c:v>
                </c:pt>
                <c:pt idx="2">
                  <c:v>Accesorios</c:v>
                </c:pt>
                <c:pt idx="3">
                  <c:v>Otros Impuestos</c:v>
                </c:pt>
                <c:pt idx="4">
                  <c:v>Contribuciones de Mejoras por Obras Públicas</c:v>
                </c:pt>
                <c:pt idx="5">
                  <c:v>Derechos por el Uso, Goce, Aprovechamiento o Explotación de Bienes de Dominio Público</c:v>
                </c:pt>
                <c:pt idx="6">
                  <c:v>Derechos por Prestación de Servicios</c:v>
                </c:pt>
                <c:pt idx="7">
                  <c:v>Accesorios</c:v>
                </c:pt>
                <c:pt idx="8">
                  <c:v>Productos</c:v>
                </c:pt>
                <c:pt idx="9">
                  <c:v>Aprovechamientos</c:v>
                </c:pt>
                <c:pt idx="10">
                  <c:v>Participaciones</c:v>
                </c:pt>
                <c:pt idx="11">
                  <c:v>Aportaciones</c:v>
                </c:pt>
                <c:pt idx="12">
                  <c:v>Convenios</c:v>
                </c:pt>
                <c:pt idx="13">
                  <c:v>Incentivos Derivados de la Colaboración Fiscal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Hoja2!$C$7:$C$56</c15:sqref>
                  </c15:fullRef>
                </c:ext>
              </c:extLst>
              <c:f>(Hoja2!$C$8:$C$11,Hoja2!$C$13,Hoja2!$C$15:$C$17,Hoja2!$C$19,Hoja2!$C$21,Hoja2!$C$23:$C$56)</c:f>
              <c:numCache>
                <c:formatCode>_-[$$-80A]* #,##0.00_-;\-[$$-80A]* #,##0.00_-;_-[$$-80A]* "-"??_-;_-@_-</c:formatCode>
                <c:ptCount val="14"/>
                <c:pt idx="0">
                  <c:v>250000</c:v>
                </c:pt>
                <c:pt idx="1">
                  <c:v>13767000</c:v>
                </c:pt>
                <c:pt idx="2">
                  <c:v>281000</c:v>
                </c:pt>
                <c:pt idx="3">
                  <c:v>70000</c:v>
                </c:pt>
                <c:pt idx="4">
                  <c:v>2000000</c:v>
                </c:pt>
                <c:pt idx="5">
                  <c:v>1046000</c:v>
                </c:pt>
                <c:pt idx="6">
                  <c:v>2300000</c:v>
                </c:pt>
                <c:pt idx="7">
                  <c:v>16000</c:v>
                </c:pt>
                <c:pt idx="8">
                  <c:v>70000</c:v>
                </c:pt>
                <c:pt idx="9">
                  <c:v>250000</c:v>
                </c:pt>
                <c:pt idx="10">
                  <c:v>35500000</c:v>
                </c:pt>
                <c:pt idx="11">
                  <c:v>13500000</c:v>
                </c:pt>
                <c:pt idx="12">
                  <c:v>12164469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Hoja2!$D$6</c:f>
              <c:strCache>
                <c:ptCount val="1"/>
                <c:pt idx="0">
                  <c:v>Columna2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Hoja2!$A$7:$B$56</c15:sqref>
                  </c15:fullRef>
                </c:ext>
              </c:extLst>
              <c:f>(Hoja2!$B$8:$B$11,Hoja2!$B$13,Hoja2!$B$15:$B$17,Hoja2!$B$19,Hoja2!$B$21,Hoja2!$B$23:$B$56)</c:f>
              <c:strCache>
                <c:ptCount val="14"/>
                <c:pt idx="0">
                  <c:v>IMPUESTOS</c:v>
                </c:pt>
                <c:pt idx="1">
                  <c:v>Impuestos Sobre los Ingresos</c:v>
                </c:pt>
                <c:pt idx="2">
                  <c:v>Impuestos Sobre Patrimonio</c:v>
                </c:pt>
                <c:pt idx="3">
                  <c:v>Accesorios</c:v>
                </c:pt>
                <c:pt idx="4">
                  <c:v>Otros Impuestos</c:v>
                </c:pt>
                <c:pt idx="5">
                  <c:v>CONTRIBUCIONES DE MEJORA</c:v>
                </c:pt>
                <c:pt idx="6">
                  <c:v>Contribuciones de Mejoras por Obras Públicas</c:v>
                </c:pt>
                <c:pt idx="7">
                  <c:v>DERECHOS</c:v>
                </c:pt>
                <c:pt idx="8">
                  <c:v>Derechos por el Uso, Goce, Aprovechamiento o Explotación de Bienes de Dominio Público</c:v>
                </c:pt>
                <c:pt idx="9">
                  <c:v>Derechos por Prestación de Servicios</c:v>
                </c:pt>
                <c:pt idx="10">
                  <c:v>Accesorios</c:v>
                </c:pt>
                <c:pt idx="11">
                  <c:v>PRODUCTOS</c:v>
                </c:pt>
                <c:pt idx="12">
                  <c:v>Productos</c:v>
                </c:pt>
                <c:pt idx="13">
                  <c:v>APROVECHAMIENTOS</c:v>
                </c:pt>
                <c:pt idx="14">
                  <c:v>Aprovechamientos</c:v>
                </c:pt>
                <c:pt idx="15">
                  <c:v>PARTICIPACIONES, APORTACIONES, CONVENIOS, INCENTIVOS DERIVADOS DE LA COLABORACIÓN FISCAL Y FONDOS DISTINTOS DE APORTACIONES</c:v>
                </c:pt>
                <c:pt idx="16">
                  <c:v>Participaciones</c:v>
                </c:pt>
                <c:pt idx="17">
                  <c:v>Aportaciones</c:v>
                </c:pt>
                <c:pt idx="18">
                  <c:v>Convenios</c:v>
                </c:pt>
                <c:pt idx="19">
                  <c:v>Incentivos Derivados de la Colaboración Fiscal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Hoja2!$D$7:$D$56</c15:sqref>
                  </c15:fullRef>
                </c:ext>
              </c:extLst>
              <c:f>(Hoja2!$D$8:$D$11,Hoja2!$D$13,Hoja2!$D$15:$D$17,Hoja2!$D$19,Hoja2!$D$21,Hoja2!$D$23:$D$56)</c:f>
            </c:numRef>
          </c:val>
        </c:ser>
        <c:ser>
          <c:idx val="2"/>
          <c:order val="2"/>
          <c:tx>
            <c:strRef>
              <c:f>Hoja2!$E$6</c:f>
              <c:strCache>
                <c:ptCount val="1"/>
                <c:pt idx="0">
                  <c:v>Columna3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Hoja2!$A$7:$B$56</c15:sqref>
                  </c15:fullRef>
                </c:ext>
              </c:extLst>
              <c:f>(Hoja2!$B$8:$B$11,Hoja2!$B$13,Hoja2!$B$15:$B$17,Hoja2!$B$19,Hoja2!$B$21,Hoja2!$B$23:$B$56)</c:f>
              <c:strCache>
                <c:ptCount val="14"/>
                <c:pt idx="0">
                  <c:v>IMPUESTOS</c:v>
                </c:pt>
                <c:pt idx="1">
                  <c:v>Impuestos Sobre los Ingresos</c:v>
                </c:pt>
                <c:pt idx="2">
                  <c:v>Impuestos Sobre Patrimonio</c:v>
                </c:pt>
                <c:pt idx="3">
                  <c:v>Accesorios</c:v>
                </c:pt>
                <c:pt idx="4">
                  <c:v>Otros Impuestos</c:v>
                </c:pt>
                <c:pt idx="5">
                  <c:v>CONTRIBUCIONES DE MEJORA</c:v>
                </c:pt>
                <c:pt idx="6">
                  <c:v>Contribuciones de Mejoras por Obras Públicas</c:v>
                </c:pt>
                <c:pt idx="7">
                  <c:v>DERECHOS</c:v>
                </c:pt>
                <c:pt idx="8">
                  <c:v>Derechos por el Uso, Goce, Aprovechamiento o Explotación de Bienes de Dominio Público</c:v>
                </c:pt>
                <c:pt idx="9">
                  <c:v>Derechos por Prestación de Servicios</c:v>
                </c:pt>
                <c:pt idx="10">
                  <c:v>Accesorios</c:v>
                </c:pt>
                <c:pt idx="11">
                  <c:v>PRODUCTOS</c:v>
                </c:pt>
                <c:pt idx="12">
                  <c:v>Productos</c:v>
                </c:pt>
                <c:pt idx="13">
                  <c:v>APROVECHAMIENTOS</c:v>
                </c:pt>
                <c:pt idx="14">
                  <c:v>Aprovechamientos</c:v>
                </c:pt>
                <c:pt idx="15">
                  <c:v>PARTICIPACIONES, APORTACIONES, CONVENIOS, INCENTIVOS DERIVADOS DE LA COLABORACIÓN FISCAL Y FONDOS DISTINTOS DE APORTACIONES</c:v>
                </c:pt>
                <c:pt idx="16">
                  <c:v>Participaciones</c:v>
                </c:pt>
                <c:pt idx="17">
                  <c:v>Aportaciones</c:v>
                </c:pt>
                <c:pt idx="18">
                  <c:v>Convenios</c:v>
                </c:pt>
                <c:pt idx="19">
                  <c:v>Incentivos Derivados de la Colaboración Fiscal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Hoja2!$E$7:$E$56</c15:sqref>
                  </c15:fullRef>
                </c:ext>
              </c:extLst>
              <c:f>(Hoja2!$E$8:$E$11,Hoja2!$E$13,Hoja2!$E$15:$E$17,Hoja2!$E$19,Hoja2!$E$21,Hoja2!$E$23:$E$56)</c:f>
            </c:numRef>
          </c:val>
        </c:ser>
        <c:ser>
          <c:idx val="3"/>
          <c:order val="3"/>
          <c:tx>
            <c:strRef>
              <c:f>Hoja2!$F$6</c:f>
              <c:strCache>
                <c:ptCount val="1"/>
                <c:pt idx="0">
                  <c:v>Columna4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Hoja2!$A$7:$B$56</c15:sqref>
                  </c15:fullRef>
                </c:ext>
              </c:extLst>
              <c:f>(Hoja2!$B$8:$B$11,Hoja2!$B$13,Hoja2!$B$15:$B$17,Hoja2!$B$19,Hoja2!$B$21,Hoja2!$B$23:$B$56)</c:f>
              <c:strCache>
                <c:ptCount val="14"/>
                <c:pt idx="0">
                  <c:v>IMPUESTOS</c:v>
                </c:pt>
                <c:pt idx="1">
                  <c:v>Impuestos Sobre los Ingresos</c:v>
                </c:pt>
                <c:pt idx="2">
                  <c:v>Impuestos Sobre Patrimonio</c:v>
                </c:pt>
                <c:pt idx="3">
                  <c:v>Accesorios</c:v>
                </c:pt>
                <c:pt idx="4">
                  <c:v>Otros Impuestos</c:v>
                </c:pt>
                <c:pt idx="5">
                  <c:v>CONTRIBUCIONES DE MEJORA</c:v>
                </c:pt>
                <c:pt idx="6">
                  <c:v>Contribuciones de Mejoras por Obras Públicas</c:v>
                </c:pt>
                <c:pt idx="7">
                  <c:v>DERECHOS</c:v>
                </c:pt>
                <c:pt idx="8">
                  <c:v>Derechos por el Uso, Goce, Aprovechamiento o Explotación de Bienes de Dominio Público</c:v>
                </c:pt>
                <c:pt idx="9">
                  <c:v>Derechos por Prestación de Servicios</c:v>
                </c:pt>
                <c:pt idx="10">
                  <c:v>Accesorios</c:v>
                </c:pt>
                <c:pt idx="11">
                  <c:v>PRODUCTOS</c:v>
                </c:pt>
                <c:pt idx="12">
                  <c:v>Productos</c:v>
                </c:pt>
                <c:pt idx="13">
                  <c:v>APROVECHAMIENTOS</c:v>
                </c:pt>
                <c:pt idx="14">
                  <c:v>Aprovechamientos</c:v>
                </c:pt>
                <c:pt idx="15">
                  <c:v>PARTICIPACIONES, APORTACIONES, CONVENIOS, INCENTIVOS DERIVADOS DE LA COLABORACIÓN FISCAL Y FONDOS DISTINTOS DE APORTACIONES</c:v>
                </c:pt>
                <c:pt idx="16">
                  <c:v>Participaciones</c:v>
                </c:pt>
                <c:pt idx="17">
                  <c:v>Aportaciones</c:v>
                </c:pt>
                <c:pt idx="18">
                  <c:v>Convenios</c:v>
                </c:pt>
                <c:pt idx="19">
                  <c:v>Incentivos Derivados de la Colaboración Fiscal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Hoja2!$F$7:$F$56</c15:sqref>
                  </c15:fullRef>
                </c:ext>
              </c:extLst>
              <c:f>(Hoja2!$F$8:$F$11,Hoja2!$F$13,Hoja2!$F$15:$F$17,Hoja2!$F$19,Hoja2!$F$21,Hoja2!$F$23:$F$56)</c:f>
            </c:numRef>
          </c:val>
        </c:ser>
        <c:ser>
          <c:idx val="4"/>
          <c:order val="4"/>
          <c:tx>
            <c:strRef>
              <c:f>Hoja2!$G$6</c:f>
              <c:strCache>
                <c:ptCount val="1"/>
                <c:pt idx="0">
                  <c:v>Recaudado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3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hade val="53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shade val="5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Hoja2!$A$7:$B$56</c15:sqref>
                  </c15:fullRef>
                </c:ext>
              </c:extLst>
              <c:f>(Hoja2!$B$8:$B$11,Hoja2!$B$13,Hoja2!$B$15:$B$17,Hoja2!$B$19,Hoja2!$B$21,Hoja2!$B$23:$B$56)</c:f>
              <c:strCache>
                <c:ptCount val="14"/>
                <c:pt idx="0">
                  <c:v>Impuestos Sobre los Ingresos</c:v>
                </c:pt>
                <c:pt idx="1">
                  <c:v>Impuestos Sobre Patrimonio</c:v>
                </c:pt>
                <c:pt idx="2">
                  <c:v>Accesorios</c:v>
                </c:pt>
                <c:pt idx="3">
                  <c:v>Otros Impuestos</c:v>
                </c:pt>
                <c:pt idx="4">
                  <c:v>Contribuciones de Mejoras por Obras Públicas</c:v>
                </c:pt>
                <c:pt idx="5">
                  <c:v>Derechos por el Uso, Goce, Aprovechamiento o Explotación de Bienes de Dominio Público</c:v>
                </c:pt>
                <c:pt idx="6">
                  <c:v>Derechos por Prestación de Servicios</c:v>
                </c:pt>
                <c:pt idx="7">
                  <c:v>Accesorios</c:v>
                </c:pt>
                <c:pt idx="8">
                  <c:v>Productos</c:v>
                </c:pt>
                <c:pt idx="9">
                  <c:v>Aprovechamientos</c:v>
                </c:pt>
                <c:pt idx="10">
                  <c:v>Participaciones</c:v>
                </c:pt>
                <c:pt idx="11">
                  <c:v>Aportaciones</c:v>
                </c:pt>
                <c:pt idx="12">
                  <c:v>Convenios</c:v>
                </c:pt>
                <c:pt idx="13">
                  <c:v>Incentivos Derivados de la Colaboración Fiscal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Hoja2!$G$7:$G$56</c15:sqref>
                  </c15:fullRef>
                </c:ext>
              </c:extLst>
              <c:f>(Hoja2!$G$8:$G$11,Hoja2!$G$13,Hoja2!$G$15:$G$17,Hoja2!$G$19,Hoja2!$G$21,Hoja2!$G$23:$G$56)</c:f>
              <c:numCache>
                <c:formatCode>_-[$$-80A]* #,##0.00_-;\-[$$-80A]* #,##0.00_-;_-[$$-80A]* "-"??_-;_-@_-</c:formatCode>
                <c:ptCount val="14"/>
                <c:pt idx="0">
                  <c:v>2461.7199999999998</c:v>
                </c:pt>
                <c:pt idx="1">
                  <c:v>4426414.7699999996</c:v>
                </c:pt>
                <c:pt idx="2">
                  <c:v>150606.13</c:v>
                </c:pt>
                <c:pt idx="3">
                  <c:v>0</c:v>
                </c:pt>
                <c:pt idx="4">
                  <c:v>2800</c:v>
                </c:pt>
                <c:pt idx="5">
                  <c:v>490786</c:v>
                </c:pt>
                <c:pt idx="6">
                  <c:v>769449.22</c:v>
                </c:pt>
                <c:pt idx="7">
                  <c:v>0</c:v>
                </c:pt>
                <c:pt idx="8">
                  <c:v>2602164.2000000002</c:v>
                </c:pt>
                <c:pt idx="9">
                  <c:v>0</c:v>
                </c:pt>
                <c:pt idx="10">
                  <c:v>17597717.899999999</c:v>
                </c:pt>
                <c:pt idx="11">
                  <c:v>7700346.6299999999</c:v>
                </c:pt>
                <c:pt idx="12">
                  <c:v>0</c:v>
                </c:pt>
                <c:pt idx="13">
                  <c:v>175302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441408"/>
        <c:axId val="217444128"/>
        <c:axId val="0"/>
      </c:bar3DChart>
      <c:catAx>
        <c:axId val="21744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7444128"/>
        <c:crosses val="autoZero"/>
        <c:auto val="1"/>
        <c:lblAlgn val="ctr"/>
        <c:lblOffset val="100"/>
        <c:noMultiLvlLbl val="0"/>
      </c:catAx>
      <c:valAx>
        <c:axId val="21744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[$$-80A]* #,##0.00_-;\-[$$-80A]* #,##0.00_-;_-[$$-80A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744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197302</xdr:colOff>
      <xdr:row>6</xdr:row>
      <xdr:rowOff>533399</xdr:rowOff>
    </xdr:from>
    <xdr:to>
      <xdr:col>19</xdr:col>
      <xdr:colOff>830036</xdr:colOff>
      <xdr:row>84</xdr:row>
      <xdr:rowOff>27214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2486023</xdr:colOff>
      <xdr:row>75</xdr:row>
      <xdr:rowOff>85724</xdr:rowOff>
    </xdr:from>
    <xdr:to>
      <xdr:col>6</xdr:col>
      <xdr:colOff>942974</xdr:colOff>
      <xdr:row>108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4" displayName="Tabla4" ref="A6:H71" totalsRowShown="0" headerRowDxfId="6" tableBorderDxfId="7">
  <autoFilter ref="A6:H71"/>
  <tableColumns count="8">
    <tableColumn id="1" name="Rubro del Ingreso"/>
    <tableColumn id="2" name="RUBRO DEL INGRESO "/>
    <tableColumn id="3" name="Estimado" dataDxfId="5"/>
    <tableColumn id="4" name="Columna2" dataDxfId="4" dataCellStyle="Moneda"/>
    <tableColumn id="5" name="Columna3" dataDxfId="3">
      <calculatedColumnFormula>C7+D7</calculatedColumnFormula>
    </tableColumn>
    <tableColumn id="6" name="Columna4" dataDxfId="2"/>
    <tableColumn id="7" name="Recaudado" dataDxfId="1"/>
    <tableColumn id="8" name="Diferencia" dataDxfId="0">
      <calculatedColumnFormula>G7-C7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3"/>
  <sheetViews>
    <sheetView tabSelected="1" zoomScale="70" zoomScaleNormal="70" workbookViewId="0">
      <selection activeCell="B90" sqref="B90"/>
    </sheetView>
  </sheetViews>
  <sheetFormatPr baseColWidth="10" defaultRowHeight="14.25"/>
  <cols>
    <col min="1" max="1" width="4.625" customWidth="1"/>
    <col min="2" max="2" width="93.25" customWidth="1"/>
    <col min="3" max="3" width="19.375" hidden="1" customWidth="1"/>
    <col min="4" max="4" width="10.375" hidden="1" customWidth="1"/>
    <col min="5" max="6" width="14.625" hidden="1" customWidth="1"/>
    <col min="7" max="7" width="31.875" customWidth="1"/>
    <col min="8" max="8" width="14.625" hidden="1" customWidth="1"/>
  </cols>
  <sheetData>
    <row r="1" spans="1:8" ht="27">
      <c r="A1" s="123" t="s">
        <v>0</v>
      </c>
      <c r="B1" s="123"/>
      <c r="C1" s="1"/>
      <c r="D1" s="1"/>
      <c r="E1" s="1"/>
      <c r="F1" s="1"/>
      <c r="G1" s="123"/>
      <c r="H1" s="1"/>
    </row>
    <row r="2" spans="1:8" ht="27">
      <c r="A2" s="123" t="s">
        <v>86</v>
      </c>
      <c r="B2" s="123"/>
      <c r="C2" s="1"/>
      <c r="D2" s="1"/>
      <c r="E2" s="1"/>
      <c r="F2" s="1"/>
      <c r="G2" s="123"/>
      <c r="H2" s="1"/>
    </row>
    <row r="3" spans="1:8" ht="27">
      <c r="A3" s="123" t="s">
        <v>85</v>
      </c>
      <c r="B3" s="123"/>
      <c r="C3" s="1"/>
      <c r="D3" s="1"/>
      <c r="E3" s="1"/>
      <c r="F3" s="1"/>
      <c r="G3" s="123"/>
      <c r="H3" s="1"/>
    </row>
    <row r="4" spans="1:8" ht="15.75">
      <c r="A4" s="2"/>
      <c r="B4" s="2"/>
      <c r="C4" s="2"/>
      <c r="D4" s="2"/>
      <c r="E4" s="2"/>
      <c r="F4" s="2"/>
      <c r="G4" s="2"/>
      <c r="H4" s="2"/>
    </row>
    <row r="5" spans="1:8" ht="15">
      <c r="A5" s="3"/>
      <c r="B5" s="3"/>
      <c r="C5" s="4"/>
      <c r="D5" s="4"/>
      <c r="E5" s="4"/>
      <c r="F5" s="4"/>
      <c r="G5" s="4"/>
      <c r="H5" s="4"/>
    </row>
    <row r="6" spans="1:8" ht="15.75" customHeight="1">
      <c r="A6" s="116" t="s">
        <v>2</v>
      </c>
      <c r="B6" s="117"/>
      <c r="C6" s="58"/>
      <c r="D6" s="59"/>
      <c r="E6" s="59"/>
      <c r="F6" s="59"/>
      <c r="G6" s="88"/>
      <c r="H6" s="5" t="s">
        <v>3</v>
      </c>
    </row>
    <row r="7" spans="1:8" ht="75" customHeight="1">
      <c r="A7" s="118"/>
      <c r="B7" s="119"/>
      <c r="C7" s="6" t="s">
        <v>4</v>
      </c>
      <c r="D7" s="6" t="s">
        <v>5</v>
      </c>
      <c r="E7" s="6" t="s">
        <v>6</v>
      </c>
      <c r="F7" s="6" t="s">
        <v>7</v>
      </c>
      <c r="G7" s="115" t="s">
        <v>84</v>
      </c>
      <c r="H7" s="7"/>
    </row>
    <row r="8" spans="1:8" ht="14.25" customHeight="1">
      <c r="A8" s="120"/>
      <c r="B8" s="121"/>
      <c r="C8" s="8">
        <v>1</v>
      </c>
      <c r="D8" s="8">
        <v>2</v>
      </c>
      <c r="E8" s="8" t="s">
        <v>9</v>
      </c>
      <c r="F8" s="8">
        <v>4</v>
      </c>
      <c r="G8" s="89"/>
      <c r="H8" s="9" t="s">
        <v>10</v>
      </c>
    </row>
    <row r="9" spans="1:8" ht="23.25">
      <c r="A9" s="90" t="s">
        <v>11</v>
      </c>
      <c r="B9" s="102" t="s">
        <v>12</v>
      </c>
      <c r="C9" s="10">
        <f>SUM(C10:C18)</f>
        <v>14368000</v>
      </c>
      <c r="D9" s="10">
        <f>SUM(D10:D18)</f>
        <v>0</v>
      </c>
      <c r="E9" s="10">
        <f>C9+D9</f>
        <v>14368000</v>
      </c>
      <c r="F9" s="10">
        <f>SUM(F10:F18)</f>
        <v>4579482.6199999992</v>
      </c>
      <c r="G9" s="110">
        <f>SUM(G10:G18)</f>
        <v>5532236.5499999989</v>
      </c>
      <c r="H9" s="10">
        <f>G9-C9</f>
        <v>-8835763.4500000011</v>
      </c>
    </row>
    <row r="10" spans="1:8" ht="21">
      <c r="A10" s="91"/>
      <c r="B10" s="112" t="s">
        <v>13</v>
      </c>
      <c r="C10" s="13">
        <v>250000</v>
      </c>
      <c r="D10" s="13">
        <v>0</v>
      </c>
      <c r="E10" s="14">
        <f>C10+D10</f>
        <v>250000</v>
      </c>
      <c r="F10" s="14">
        <v>2461.7199999999998</v>
      </c>
      <c r="G10" s="108">
        <v>2461.7199999999998</v>
      </c>
      <c r="H10" s="14">
        <f>G10-C10</f>
        <v>-247538.28</v>
      </c>
    </row>
    <row r="11" spans="1:8" ht="21">
      <c r="A11" s="91"/>
      <c r="B11" s="112" t="s">
        <v>14</v>
      </c>
      <c r="C11" s="13">
        <v>13767000</v>
      </c>
      <c r="D11" s="13">
        <v>0</v>
      </c>
      <c r="E11" s="14">
        <f>C11+D11</f>
        <v>13767000</v>
      </c>
      <c r="F11" s="14">
        <v>4426414.7699999996</v>
      </c>
      <c r="G11" s="108">
        <f>4426414.77+877715.27</f>
        <v>5304130.0399999991</v>
      </c>
      <c r="H11" s="14">
        <f>G11-C11</f>
        <v>-8462869.9600000009</v>
      </c>
    </row>
    <row r="12" spans="1:8" hidden="1">
      <c r="A12" s="11"/>
      <c r="B12" s="12" t="s">
        <v>15</v>
      </c>
      <c r="C12" s="13">
        <v>0</v>
      </c>
      <c r="D12" s="13">
        <v>0</v>
      </c>
      <c r="E12" s="14">
        <f>C12+D12</f>
        <v>0</v>
      </c>
      <c r="F12" s="14">
        <v>0</v>
      </c>
      <c r="G12" s="14">
        <v>0</v>
      </c>
      <c r="H12" s="14">
        <f>G12-C12</f>
        <v>0</v>
      </c>
    </row>
    <row r="13" spans="1:8" hidden="1">
      <c r="A13" s="11"/>
      <c r="B13" s="12" t="s">
        <v>16</v>
      </c>
      <c r="C13" s="13">
        <v>0</v>
      </c>
      <c r="D13" s="13">
        <v>0</v>
      </c>
      <c r="E13" s="14">
        <f>C13+D13</f>
        <v>0</v>
      </c>
      <c r="F13" s="14">
        <v>0</v>
      </c>
      <c r="G13" s="14">
        <v>0</v>
      </c>
      <c r="H13" s="14">
        <f>G13-C13</f>
        <v>0</v>
      </c>
    </row>
    <row r="14" spans="1:8" hidden="1">
      <c r="A14" s="11"/>
      <c r="B14" s="12" t="s">
        <v>17</v>
      </c>
      <c r="C14" s="13">
        <v>0</v>
      </c>
      <c r="D14" s="13">
        <v>0</v>
      </c>
      <c r="E14" s="14">
        <f>C14+D14</f>
        <v>0</v>
      </c>
      <c r="F14" s="14">
        <v>0</v>
      </c>
      <c r="G14" s="14">
        <v>0</v>
      </c>
      <c r="H14" s="14">
        <f>G14-C14</f>
        <v>0</v>
      </c>
    </row>
    <row r="15" spans="1:8" hidden="1">
      <c r="A15" s="11"/>
      <c r="B15" s="12" t="s">
        <v>18</v>
      </c>
      <c r="C15" s="13">
        <v>0</v>
      </c>
      <c r="D15" s="13">
        <v>0</v>
      </c>
      <c r="E15" s="14">
        <f>C15+D15</f>
        <v>0</v>
      </c>
      <c r="F15" s="14">
        <v>0</v>
      </c>
      <c r="G15" s="14">
        <v>0</v>
      </c>
      <c r="H15" s="14">
        <f>G15-C15</f>
        <v>0</v>
      </c>
    </row>
    <row r="16" spans="1:8" ht="21">
      <c r="A16" s="91"/>
      <c r="B16" s="112" t="s">
        <v>19</v>
      </c>
      <c r="C16" s="13">
        <v>281000</v>
      </c>
      <c r="D16" s="13">
        <v>0</v>
      </c>
      <c r="E16" s="14">
        <f>C16+D16</f>
        <v>281000</v>
      </c>
      <c r="F16" s="14">
        <v>150606.13</v>
      </c>
      <c r="G16" s="108">
        <f>150606.13+75038.66</f>
        <v>225644.79</v>
      </c>
      <c r="H16" s="14">
        <f>G16-C16</f>
        <v>-55355.209999999992</v>
      </c>
    </row>
    <row r="17" spans="1:8" hidden="1">
      <c r="A17" s="11"/>
      <c r="B17" s="12" t="s">
        <v>20</v>
      </c>
      <c r="C17" s="13">
        <v>70000</v>
      </c>
      <c r="D17" s="13">
        <v>0</v>
      </c>
      <c r="E17" s="14">
        <f>C17+D17</f>
        <v>70000</v>
      </c>
      <c r="F17" s="14">
        <v>0</v>
      </c>
      <c r="G17" s="14">
        <v>0</v>
      </c>
      <c r="H17" s="14">
        <f>G17-C17</f>
        <v>-70000</v>
      </c>
    </row>
    <row r="18" spans="1:8" ht="28.5" hidden="1">
      <c r="A18" s="15"/>
      <c r="B18" s="25" t="s">
        <v>21</v>
      </c>
      <c r="C18" s="17">
        <v>0</v>
      </c>
      <c r="D18" s="17">
        <v>0</v>
      </c>
      <c r="E18" s="18">
        <f>C18+D18</f>
        <v>0</v>
      </c>
      <c r="F18" s="18">
        <v>0</v>
      </c>
      <c r="G18" s="18">
        <v>0</v>
      </c>
      <c r="H18" s="18">
        <f>G18-C18</f>
        <v>0</v>
      </c>
    </row>
    <row r="19" spans="1:8" ht="15" hidden="1">
      <c r="A19" s="19" t="s">
        <v>22</v>
      </c>
      <c r="B19" s="20" t="s">
        <v>23</v>
      </c>
      <c r="C19" s="10">
        <f>SUM(C20:C24)</f>
        <v>0</v>
      </c>
      <c r="D19" s="10">
        <f>SUM(D20:D24)</f>
        <v>0</v>
      </c>
      <c r="E19" s="10">
        <f>C19+D19</f>
        <v>0</v>
      </c>
      <c r="F19" s="10">
        <f>SUM(F20:F24)</f>
        <v>0</v>
      </c>
      <c r="G19" s="10">
        <f>SUM(G20:G24)</f>
        <v>0</v>
      </c>
      <c r="H19" s="10">
        <f>G19-C19</f>
        <v>0</v>
      </c>
    </row>
    <row r="20" spans="1:8" hidden="1">
      <c r="A20" s="21"/>
      <c r="B20" s="16" t="s">
        <v>24</v>
      </c>
      <c r="C20" s="17">
        <v>0</v>
      </c>
      <c r="D20" s="17">
        <v>0</v>
      </c>
      <c r="E20" s="17">
        <f>C20+D20</f>
        <v>0</v>
      </c>
      <c r="F20" s="17">
        <v>0</v>
      </c>
      <c r="G20" s="17">
        <v>0</v>
      </c>
      <c r="H20" s="18">
        <f>G20-C20</f>
        <v>0</v>
      </c>
    </row>
    <row r="21" spans="1:8" hidden="1">
      <c r="A21" s="22"/>
      <c r="B21" s="16" t="s">
        <v>25</v>
      </c>
      <c r="C21" s="17">
        <v>0</v>
      </c>
      <c r="D21" s="17">
        <v>0</v>
      </c>
      <c r="E21" s="17">
        <f>C21+D21</f>
        <v>0</v>
      </c>
      <c r="F21" s="17">
        <v>0</v>
      </c>
      <c r="G21" s="17">
        <v>0</v>
      </c>
      <c r="H21" s="18">
        <f>G21-C21</f>
        <v>0</v>
      </c>
    </row>
    <row r="22" spans="1:8" hidden="1">
      <c r="A22" s="22"/>
      <c r="B22" s="16" t="s">
        <v>26</v>
      </c>
      <c r="C22" s="17">
        <v>0</v>
      </c>
      <c r="D22" s="17">
        <v>0</v>
      </c>
      <c r="E22" s="17">
        <f>C22+D22</f>
        <v>0</v>
      </c>
      <c r="F22" s="17">
        <v>0</v>
      </c>
      <c r="G22" s="17">
        <v>0</v>
      </c>
      <c r="H22" s="18">
        <f>G22-C22</f>
        <v>0</v>
      </c>
    </row>
    <row r="23" spans="1:8" hidden="1">
      <c r="A23" s="22"/>
      <c r="B23" s="16" t="s">
        <v>27</v>
      </c>
      <c r="C23" s="17">
        <v>0</v>
      </c>
      <c r="D23" s="17">
        <v>0</v>
      </c>
      <c r="E23" s="17">
        <f>C23+D23</f>
        <v>0</v>
      </c>
      <c r="F23" s="17">
        <v>0</v>
      </c>
      <c r="G23" s="17">
        <v>0</v>
      </c>
      <c r="H23" s="18">
        <f>G23-C23</f>
        <v>0</v>
      </c>
    </row>
    <row r="24" spans="1:8" hidden="1">
      <c r="A24" s="23"/>
      <c r="B24" s="16" t="s">
        <v>28</v>
      </c>
      <c r="C24" s="17">
        <v>0</v>
      </c>
      <c r="D24" s="17">
        <v>0</v>
      </c>
      <c r="E24" s="17">
        <f>C24+D24</f>
        <v>0</v>
      </c>
      <c r="F24" s="17">
        <v>0</v>
      </c>
      <c r="G24" s="17">
        <v>0</v>
      </c>
      <c r="H24" s="18">
        <f>G24-C24</f>
        <v>0</v>
      </c>
    </row>
    <row r="25" spans="1:8" ht="23.25">
      <c r="A25" s="92" t="s">
        <v>29</v>
      </c>
      <c r="B25" s="103" t="s">
        <v>30</v>
      </c>
      <c r="C25" s="10">
        <f>SUM(C26:C27)</f>
        <v>2000000</v>
      </c>
      <c r="D25" s="10">
        <f>SUM(D26:D27)</f>
        <v>0</v>
      </c>
      <c r="E25" s="10">
        <f>C25+D25</f>
        <v>2000000</v>
      </c>
      <c r="F25" s="10">
        <f>SUM(F26:F27)</f>
        <v>2800</v>
      </c>
      <c r="G25" s="110">
        <f>SUM(G26:G27)</f>
        <v>2800</v>
      </c>
      <c r="H25" s="10">
        <f>G25-C25</f>
        <v>-1997200</v>
      </c>
    </row>
    <row r="26" spans="1:8" ht="21">
      <c r="A26" s="93"/>
      <c r="B26" s="112" t="s">
        <v>31</v>
      </c>
      <c r="C26" s="17">
        <v>2000000</v>
      </c>
      <c r="D26" s="17">
        <v>0</v>
      </c>
      <c r="E26" s="17">
        <f>C26+D26</f>
        <v>2000000</v>
      </c>
      <c r="F26" s="17">
        <v>2800</v>
      </c>
      <c r="G26" s="109">
        <v>2800</v>
      </c>
      <c r="H26" s="18">
        <f>G26-C26</f>
        <v>-1997200</v>
      </c>
    </row>
    <row r="27" spans="1:8" ht="28.5" hidden="1">
      <c r="A27" s="23"/>
      <c r="B27" s="25" t="s">
        <v>32</v>
      </c>
      <c r="C27" s="17">
        <v>0</v>
      </c>
      <c r="D27" s="17">
        <v>0</v>
      </c>
      <c r="E27" s="17">
        <f>C27+D27</f>
        <v>0</v>
      </c>
      <c r="F27" s="17">
        <v>0</v>
      </c>
      <c r="G27" s="17">
        <v>0</v>
      </c>
      <c r="H27" s="18">
        <f>G27-C27</f>
        <v>0</v>
      </c>
    </row>
    <row r="28" spans="1:8" ht="23.25">
      <c r="A28" s="94" t="s">
        <v>33</v>
      </c>
      <c r="B28" s="103" t="s">
        <v>34</v>
      </c>
      <c r="C28" s="10">
        <f>SUM(C29:C34)</f>
        <v>3362000</v>
      </c>
      <c r="D28" s="10">
        <f>SUM(D29:D34)</f>
        <v>0</v>
      </c>
      <c r="E28" s="10">
        <f>C28+D28</f>
        <v>3362000</v>
      </c>
      <c r="F28" s="10">
        <f>SUM(F29:F34)</f>
        <v>1260235.22</v>
      </c>
      <c r="G28" s="110">
        <f>SUM(G29:G34)</f>
        <v>1798768.75</v>
      </c>
      <c r="H28" s="10">
        <f>G28-C28</f>
        <v>-1563231.25</v>
      </c>
    </row>
    <row r="29" spans="1:8" ht="21">
      <c r="A29" s="93"/>
      <c r="B29" s="113" t="s">
        <v>35</v>
      </c>
      <c r="C29" s="17">
        <v>1046000</v>
      </c>
      <c r="D29" s="17">
        <v>0</v>
      </c>
      <c r="E29" s="18">
        <f>C29+D29</f>
        <v>1046000</v>
      </c>
      <c r="F29" s="17">
        <v>490786</v>
      </c>
      <c r="G29" s="109">
        <f>490786+217238.45</f>
        <v>708024.45</v>
      </c>
      <c r="H29" s="14">
        <f>G29-C29</f>
        <v>-337975.55000000005</v>
      </c>
    </row>
    <row r="30" spans="1:8" hidden="1">
      <c r="A30" s="22"/>
      <c r="B30" s="25" t="s">
        <v>36</v>
      </c>
      <c r="C30" s="17">
        <v>0</v>
      </c>
      <c r="D30" s="17">
        <v>0</v>
      </c>
      <c r="E30" s="18">
        <f>C30+D30</f>
        <v>0</v>
      </c>
      <c r="F30" s="17">
        <v>0</v>
      </c>
      <c r="G30" s="17">
        <v>0</v>
      </c>
      <c r="H30" s="14">
        <f>G30-C30</f>
        <v>0</v>
      </c>
    </row>
    <row r="31" spans="1:8" ht="21">
      <c r="A31" s="91"/>
      <c r="B31" s="114" t="s">
        <v>37</v>
      </c>
      <c r="C31" s="17">
        <v>2300000</v>
      </c>
      <c r="D31" s="17">
        <v>0</v>
      </c>
      <c r="E31" s="18">
        <f>C31+D31</f>
        <v>2300000</v>
      </c>
      <c r="F31" s="17">
        <v>769449.22</v>
      </c>
      <c r="G31" s="109">
        <f>769449.22+321295.08</f>
        <v>1090744.3</v>
      </c>
      <c r="H31" s="14">
        <f>G31-C31</f>
        <v>-1209255.7</v>
      </c>
    </row>
    <row r="32" spans="1:8" hidden="1">
      <c r="A32" s="22"/>
      <c r="B32" s="25" t="s">
        <v>38</v>
      </c>
      <c r="C32" s="17">
        <v>0</v>
      </c>
      <c r="D32" s="17">
        <v>0</v>
      </c>
      <c r="E32" s="18">
        <f>C32+D32</f>
        <v>0</v>
      </c>
      <c r="F32" s="17">
        <v>0</v>
      </c>
      <c r="G32" s="17">
        <v>0</v>
      </c>
      <c r="H32" s="14">
        <v>0</v>
      </c>
    </row>
    <row r="33" spans="1:8" hidden="1">
      <c r="A33" s="22"/>
      <c r="B33" s="25" t="s">
        <v>19</v>
      </c>
      <c r="C33" s="17">
        <v>16000</v>
      </c>
      <c r="D33" s="17">
        <v>0</v>
      </c>
      <c r="E33" s="18">
        <f>C33+D33</f>
        <v>16000</v>
      </c>
      <c r="F33" s="17">
        <v>0</v>
      </c>
      <c r="G33" s="17">
        <v>0</v>
      </c>
      <c r="H33" s="14">
        <f>G33-C33</f>
        <v>-16000</v>
      </c>
    </row>
    <row r="34" spans="1:8" ht="28.5" hidden="1">
      <c r="A34" s="23"/>
      <c r="B34" s="25" t="s">
        <v>39</v>
      </c>
      <c r="C34" s="17">
        <v>0</v>
      </c>
      <c r="D34" s="17">
        <v>0</v>
      </c>
      <c r="E34" s="18">
        <f>C34+D34</f>
        <v>0</v>
      </c>
      <c r="F34" s="17">
        <v>0</v>
      </c>
      <c r="G34" s="17">
        <v>0</v>
      </c>
      <c r="H34" s="18">
        <f>G34-C34</f>
        <v>0</v>
      </c>
    </row>
    <row r="35" spans="1:8" ht="23.25">
      <c r="A35" s="95" t="s">
        <v>40</v>
      </c>
      <c r="B35" s="102" t="s">
        <v>41</v>
      </c>
      <c r="C35" s="10">
        <f>SUM(C36:C38)</f>
        <v>70000</v>
      </c>
      <c r="D35" s="10">
        <f>SUM(D36:D38)</f>
        <v>0</v>
      </c>
      <c r="E35" s="10">
        <f>C35+D35</f>
        <v>70000</v>
      </c>
      <c r="F35" s="10">
        <f>SUM(F36:F38)</f>
        <v>2602164.2000000002</v>
      </c>
      <c r="G35" s="110">
        <f>SUM(G36:G38)</f>
        <v>2792941.98</v>
      </c>
      <c r="H35" s="10">
        <f>G35-C35</f>
        <v>2722941.98</v>
      </c>
    </row>
    <row r="36" spans="1:8" ht="21">
      <c r="A36" s="96"/>
      <c r="B36" s="112" t="s">
        <v>42</v>
      </c>
      <c r="C36" s="17">
        <v>70000</v>
      </c>
      <c r="D36" s="17">
        <v>0</v>
      </c>
      <c r="E36" s="18">
        <f>C36+D36</f>
        <v>70000</v>
      </c>
      <c r="F36" s="17">
        <v>2602164.2000000002</v>
      </c>
      <c r="G36" s="109">
        <f>2602164.2+190777.78</f>
        <v>2792941.98</v>
      </c>
      <c r="H36" s="14">
        <f>G36-C36</f>
        <v>2722941.98</v>
      </c>
    </row>
    <row r="37" spans="1:8" ht="15" hidden="1">
      <c r="A37" s="27"/>
      <c r="B37" s="16" t="s">
        <v>43</v>
      </c>
      <c r="C37" s="17">
        <v>0</v>
      </c>
      <c r="D37" s="17">
        <v>0</v>
      </c>
      <c r="E37" s="18">
        <f>C37+D37</f>
        <v>0</v>
      </c>
      <c r="F37" s="17">
        <v>0</v>
      </c>
      <c r="G37" s="17">
        <v>0</v>
      </c>
      <c r="H37" s="14">
        <f>G37-C37</f>
        <v>0</v>
      </c>
    </row>
    <row r="38" spans="1:8" ht="29.25" hidden="1">
      <c r="A38" s="28"/>
      <c r="B38" s="25" t="s">
        <v>44</v>
      </c>
      <c r="C38" s="17">
        <v>0</v>
      </c>
      <c r="D38" s="17">
        <v>0</v>
      </c>
      <c r="E38" s="18">
        <f>C38+D38</f>
        <v>0</v>
      </c>
      <c r="F38" s="17">
        <v>0</v>
      </c>
      <c r="G38" s="17">
        <v>0</v>
      </c>
      <c r="H38" s="14">
        <f>G38-C38</f>
        <v>0</v>
      </c>
    </row>
    <row r="39" spans="1:8" ht="15" hidden="1">
      <c r="A39" s="29" t="s">
        <v>45</v>
      </c>
      <c r="B39" s="20" t="s">
        <v>46</v>
      </c>
      <c r="C39" s="10">
        <f>SUM(C40:C43)</f>
        <v>250000</v>
      </c>
      <c r="D39" s="10">
        <f>SUM(D40:D43)</f>
        <v>0</v>
      </c>
      <c r="E39" s="10">
        <f>C39+D39</f>
        <v>250000</v>
      </c>
      <c r="F39" s="10">
        <f>SUM(F40:F43)</f>
        <v>0</v>
      </c>
      <c r="G39" s="10">
        <f>SUM(G40:G43)</f>
        <v>0</v>
      </c>
      <c r="H39" s="10">
        <f>G39-C39</f>
        <v>-250000</v>
      </c>
    </row>
    <row r="40" spans="1:8" ht="15" hidden="1">
      <c r="A40" s="26"/>
      <c r="B40" s="16" t="s">
        <v>47</v>
      </c>
      <c r="C40" s="17">
        <v>250000</v>
      </c>
      <c r="D40" s="17">
        <v>0</v>
      </c>
      <c r="E40" s="18">
        <f>C40+D40</f>
        <v>250000</v>
      </c>
      <c r="F40" s="17">
        <v>0</v>
      </c>
      <c r="G40" s="17">
        <v>0</v>
      </c>
      <c r="H40" s="14">
        <f>G40-C40</f>
        <v>-250000</v>
      </c>
    </row>
    <row r="41" spans="1:8" ht="15" hidden="1">
      <c r="A41" s="27"/>
      <c r="B41" s="16" t="s">
        <v>48</v>
      </c>
      <c r="C41" s="17">
        <v>0</v>
      </c>
      <c r="D41" s="17">
        <v>0</v>
      </c>
      <c r="E41" s="18">
        <f>C41+D41</f>
        <v>0</v>
      </c>
      <c r="F41" s="17">
        <v>0</v>
      </c>
      <c r="G41" s="17">
        <v>0</v>
      </c>
      <c r="H41" s="14">
        <f>G41-C41</f>
        <v>0</v>
      </c>
    </row>
    <row r="42" spans="1:8" ht="15" hidden="1">
      <c r="A42" s="27"/>
      <c r="B42" s="16" t="s">
        <v>49</v>
      </c>
      <c r="C42" s="17">
        <v>0</v>
      </c>
      <c r="D42" s="17">
        <v>0</v>
      </c>
      <c r="E42" s="18">
        <f>C42+D42</f>
        <v>0</v>
      </c>
      <c r="F42" s="17">
        <v>0</v>
      </c>
      <c r="G42" s="17">
        <v>0</v>
      </c>
      <c r="H42" s="14">
        <f>G42-C42</f>
        <v>0</v>
      </c>
    </row>
    <row r="43" spans="1:8" ht="29.25" hidden="1">
      <c r="A43" s="28"/>
      <c r="B43" s="57" t="s">
        <v>50</v>
      </c>
      <c r="C43" s="17">
        <v>0</v>
      </c>
      <c r="D43" s="17">
        <v>0</v>
      </c>
      <c r="E43" s="18">
        <f>C43+D43</f>
        <v>0</v>
      </c>
      <c r="F43" s="17">
        <v>0</v>
      </c>
      <c r="G43" s="17">
        <v>0</v>
      </c>
      <c r="H43" s="14">
        <f>G43-C43</f>
        <v>0</v>
      </c>
    </row>
    <row r="44" spans="1:8" ht="15" hidden="1">
      <c r="A44" s="30" t="s">
        <v>51</v>
      </c>
      <c r="B44" s="31" t="s">
        <v>52</v>
      </c>
      <c r="C44" s="32">
        <f>SUM(C45:C53)</f>
        <v>0</v>
      </c>
      <c r="D44" s="32">
        <f>SUM(D45:D53)</f>
        <v>0</v>
      </c>
      <c r="E44" s="32">
        <f>C44+D44</f>
        <v>0</v>
      </c>
      <c r="F44" s="32">
        <f>SUM(F45:F53)</f>
        <v>0</v>
      </c>
      <c r="G44" s="32">
        <f>SUM(G45:G53)</f>
        <v>0</v>
      </c>
      <c r="H44" s="32">
        <f>G44-C44</f>
        <v>0</v>
      </c>
    </row>
    <row r="45" spans="1:8" hidden="1">
      <c r="A45" s="33"/>
      <c r="B45" s="16" t="s">
        <v>53</v>
      </c>
      <c r="C45" s="17">
        <v>0</v>
      </c>
      <c r="D45" s="17">
        <v>0</v>
      </c>
      <c r="E45" s="17">
        <f>C45+D45</f>
        <v>0</v>
      </c>
      <c r="F45" s="17">
        <v>0</v>
      </c>
      <c r="G45" s="17">
        <v>0</v>
      </c>
      <c r="H45" s="18">
        <f>G45-C45</f>
        <v>0</v>
      </c>
    </row>
    <row r="46" spans="1:8" hidden="1">
      <c r="A46" s="34"/>
      <c r="B46" s="16" t="s">
        <v>54</v>
      </c>
      <c r="C46" s="17">
        <v>0</v>
      </c>
      <c r="D46" s="17">
        <v>0</v>
      </c>
      <c r="E46" s="17">
        <f>C46+D46</f>
        <v>0</v>
      </c>
      <c r="F46" s="17">
        <v>0</v>
      </c>
      <c r="G46" s="17">
        <v>0</v>
      </c>
      <c r="H46" s="18">
        <f>G46-C46</f>
        <v>0</v>
      </c>
    </row>
    <row r="47" spans="1:8" hidden="1">
      <c r="A47" s="34"/>
      <c r="B47" s="16" t="s">
        <v>55</v>
      </c>
      <c r="C47" s="17">
        <v>0</v>
      </c>
      <c r="D47" s="17">
        <v>0</v>
      </c>
      <c r="E47" s="17">
        <f>C47+D47</f>
        <v>0</v>
      </c>
      <c r="F47" s="17">
        <v>0</v>
      </c>
      <c r="G47" s="17">
        <v>0</v>
      </c>
      <c r="H47" s="18">
        <f>G47-C47</f>
        <v>0</v>
      </c>
    </row>
    <row r="48" spans="1:8" hidden="1">
      <c r="A48" s="34"/>
      <c r="B48" s="16" t="s">
        <v>56</v>
      </c>
      <c r="C48" s="17">
        <v>0</v>
      </c>
      <c r="D48" s="17">
        <v>0</v>
      </c>
      <c r="E48" s="17">
        <f>C48+D48</f>
        <v>0</v>
      </c>
      <c r="F48" s="17">
        <v>0</v>
      </c>
      <c r="G48" s="17">
        <v>0</v>
      </c>
      <c r="H48" s="18">
        <f>G48-C48</f>
        <v>0</v>
      </c>
    </row>
    <row r="49" spans="1:8" hidden="1">
      <c r="A49" s="34"/>
      <c r="B49" s="16" t="s">
        <v>57</v>
      </c>
      <c r="C49" s="17">
        <v>0</v>
      </c>
      <c r="D49" s="17">
        <v>0</v>
      </c>
      <c r="E49" s="17">
        <f>C49+D49</f>
        <v>0</v>
      </c>
      <c r="F49" s="17">
        <v>0</v>
      </c>
      <c r="G49" s="17">
        <v>0</v>
      </c>
      <c r="H49" s="18">
        <f>G49-C49</f>
        <v>0</v>
      </c>
    </row>
    <row r="50" spans="1:8" hidden="1">
      <c r="A50" s="34"/>
      <c r="B50" s="16" t="s">
        <v>58</v>
      </c>
      <c r="C50" s="17">
        <v>0</v>
      </c>
      <c r="D50" s="17">
        <v>0</v>
      </c>
      <c r="E50" s="17">
        <f>C50+D50</f>
        <v>0</v>
      </c>
      <c r="F50" s="17">
        <v>0</v>
      </c>
      <c r="G50" s="17">
        <v>0</v>
      </c>
      <c r="H50" s="18">
        <f>G50-C50</f>
        <v>0</v>
      </c>
    </row>
    <row r="51" spans="1:8" hidden="1">
      <c r="A51" s="34"/>
      <c r="B51" s="16" t="s">
        <v>59</v>
      </c>
      <c r="C51" s="17">
        <v>0</v>
      </c>
      <c r="D51" s="17">
        <v>0</v>
      </c>
      <c r="E51" s="17">
        <f>C51+D51</f>
        <v>0</v>
      </c>
      <c r="F51" s="17">
        <v>0</v>
      </c>
      <c r="G51" s="17">
        <v>0</v>
      </c>
      <c r="H51" s="18">
        <f>G51-C51</f>
        <v>0</v>
      </c>
    </row>
    <row r="52" spans="1:8" hidden="1">
      <c r="A52" s="34"/>
      <c r="B52" s="16" t="s">
        <v>60</v>
      </c>
      <c r="C52" s="17">
        <v>0</v>
      </c>
      <c r="D52" s="17">
        <v>0</v>
      </c>
      <c r="E52" s="17">
        <f>C52+D52</f>
        <v>0</v>
      </c>
      <c r="F52" s="17">
        <v>0</v>
      </c>
      <c r="G52" s="17">
        <v>0</v>
      </c>
      <c r="H52" s="18">
        <f>G52-C52</f>
        <v>0</v>
      </c>
    </row>
    <row r="53" spans="1:8" hidden="1">
      <c r="A53" s="35"/>
      <c r="B53" s="16" t="s">
        <v>61</v>
      </c>
      <c r="C53" s="17">
        <v>0</v>
      </c>
      <c r="D53" s="17">
        <v>0</v>
      </c>
      <c r="E53" s="17">
        <f>C53+D53</f>
        <v>0</v>
      </c>
      <c r="F53" s="17">
        <v>0</v>
      </c>
      <c r="G53" s="17">
        <v>0</v>
      </c>
      <c r="H53" s="18">
        <f>G53-C53</f>
        <v>0</v>
      </c>
    </row>
    <row r="54" spans="1:8" ht="63">
      <c r="A54" s="97" t="s">
        <v>62</v>
      </c>
      <c r="B54" s="104" t="s">
        <v>63</v>
      </c>
      <c r="C54" s="10">
        <f>SUM(C55:C59)</f>
        <v>61164469</v>
      </c>
      <c r="D54" s="10">
        <f>SUM(D55:D59)</f>
        <v>0</v>
      </c>
      <c r="E54" s="10">
        <f>C54+D54</f>
        <v>61164469</v>
      </c>
      <c r="F54" s="10">
        <f>SUM(F55:F59)</f>
        <v>25473366.529999997</v>
      </c>
      <c r="G54" s="110">
        <f>SUM(G55:G59)</f>
        <v>35603386.299999997</v>
      </c>
      <c r="H54" s="10">
        <f>G54-C54</f>
        <v>-25561082.700000003</v>
      </c>
    </row>
    <row r="55" spans="1:8" ht="21">
      <c r="A55" s="98"/>
      <c r="B55" s="112" t="s">
        <v>64</v>
      </c>
      <c r="C55" s="13">
        <v>35500000</v>
      </c>
      <c r="D55" s="17">
        <v>0</v>
      </c>
      <c r="E55" s="13">
        <f>C55+D55</f>
        <v>35500000</v>
      </c>
      <c r="F55" s="13">
        <v>17597717.899999999</v>
      </c>
      <c r="G55" s="109">
        <f>17597717.9+6821083.96</f>
        <v>24418801.859999999</v>
      </c>
      <c r="H55" s="14">
        <f>G55-C55</f>
        <v>-11081198.140000001</v>
      </c>
    </row>
    <row r="56" spans="1:8" ht="21">
      <c r="A56" s="99"/>
      <c r="B56" s="112" t="s">
        <v>65</v>
      </c>
      <c r="C56" s="13">
        <v>13500000</v>
      </c>
      <c r="D56" s="17">
        <v>0</v>
      </c>
      <c r="E56" s="13">
        <f>C56+D56</f>
        <v>13500000</v>
      </c>
      <c r="F56" s="13">
        <v>7700346.6299999999</v>
      </c>
      <c r="G56" s="109">
        <f>7700346.63+2751080.81</f>
        <v>10451427.439999999</v>
      </c>
      <c r="H56" s="14">
        <f>G56-C56</f>
        <v>-3048572.5600000005</v>
      </c>
    </row>
    <row r="57" spans="1:8" ht="21">
      <c r="A57" s="99"/>
      <c r="B57" s="112" t="s">
        <v>66</v>
      </c>
      <c r="C57" s="13">
        <v>12164469</v>
      </c>
      <c r="D57" s="17">
        <v>0</v>
      </c>
      <c r="E57" s="13">
        <f>C57+D57</f>
        <v>12164469</v>
      </c>
      <c r="F57" s="13">
        <v>0</v>
      </c>
      <c r="G57" s="109">
        <v>499933</v>
      </c>
      <c r="H57" s="14">
        <f>G57-C57</f>
        <v>-11664536</v>
      </c>
    </row>
    <row r="58" spans="1:8" ht="21">
      <c r="A58" s="99"/>
      <c r="B58" s="112" t="s">
        <v>67</v>
      </c>
      <c r="C58" s="17">
        <v>0</v>
      </c>
      <c r="D58" s="17">
        <v>0</v>
      </c>
      <c r="E58" s="17">
        <f>C58+D58</f>
        <v>0</v>
      </c>
      <c r="F58" s="17">
        <v>175302</v>
      </c>
      <c r="G58" s="109">
        <f>175302+57922</f>
        <v>233224</v>
      </c>
      <c r="H58" s="18">
        <f>G58-C58</f>
        <v>233224</v>
      </c>
    </row>
    <row r="59" spans="1:8" hidden="1">
      <c r="A59" s="38"/>
      <c r="B59" s="16" t="s">
        <v>68</v>
      </c>
      <c r="C59" s="17">
        <v>0</v>
      </c>
      <c r="D59" s="17">
        <v>0</v>
      </c>
      <c r="E59" s="17">
        <f>C59+D59</f>
        <v>0</v>
      </c>
      <c r="F59" s="17">
        <v>0</v>
      </c>
      <c r="G59" s="17">
        <v>0</v>
      </c>
      <c r="H59" s="18">
        <f>G59-C59</f>
        <v>0</v>
      </c>
    </row>
    <row r="60" spans="1:8" ht="15" hidden="1">
      <c r="A60" s="29" t="s">
        <v>69</v>
      </c>
      <c r="B60" s="20" t="s">
        <v>70</v>
      </c>
      <c r="C60" s="10">
        <f>SUM(C61:C67)</f>
        <v>0</v>
      </c>
      <c r="D60" s="10">
        <f>SUM(D61:D67)</f>
        <v>0</v>
      </c>
      <c r="E60" s="10">
        <f>C60+D60</f>
        <v>0</v>
      </c>
      <c r="F60" s="10">
        <f>SUM(F61:F67)</f>
        <v>0</v>
      </c>
      <c r="G60" s="10">
        <f>SUM(G61:G67)</f>
        <v>0</v>
      </c>
      <c r="H60" s="10">
        <f>G60-C60</f>
        <v>0</v>
      </c>
    </row>
    <row r="61" spans="1:8" hidden="1">
      <c r="A61" s="36"/>
      <c r="B61" s="12" t="s">
        <v>71</v>
      </c>
      <c r="C61" s="13">
        <v>0</v>
      </c>
      <c r="D61" s="17">
        <v>0</v>
      </c>
      <c r="E61" s="14">
        <f>C61+D61</f>
        <v>0</v>
      </c>
      <c r="F61" s="13">
        <v>0</v>
      </c>
      <c r="G61" s="13">
        <v>0</v>
      </c>
      <c r="H61" s="14">
        <f>G61-C61</f>
        <v>0</v>
      </c>
    </row>
    <row r="62" spans="1:8" hidden="1">
      <c r="A62" s="37"/>
      <c r="B62" s="12" t="s">
        <v>72</v>
      </c>
      <c r="C62" s="13">
        <v>0</v>
      </c>
      <c r="D62" s="17">
        <v>0</v>
      </c>
      <c r="E62" s="14">
        <f>C62+D62</f>
        <v>0</v>
      </c>
      <c r="F62" s="13">
        <v>0</v>
      </c>
      <c r="G62" s="13">
        <v>0</v>
      </c>
      <c r="H62" s="14">
        <f>G62-C62</f>
        <v>0</v>
      </c>
    </row>
    <row r="63" spans="1:8" hidden="1">
      <c r="A63" s="37"/>
      <c r="B63" s="12" t="s">
        <v>73</v>
      </c>
      <c r="C63" s="13">
        <v>0</v>
      </c>
      <c r="D63" s="17">
        <v>0</v>
      </c>
      <c r="E63" s="14">
        <f>C63+D63</f>
        <v>0</v>
      </c>
      <c r="F63" s="13">
        <v>0</v>
      </c>
      <c r="G63" s="13">
        <v>0</v>
      </c>
      <c r="H63" s="14">
        <f>G63-C63</f>
        <v>0</v>
      </c>
    </row>
    <row r="64" spans="1:8" hidden="1">
      <c r="A64" s="37"/>
      <c r="B64" s="12" t="s">
        <v>74</v>
      </c>
      <c r="C64" s="13">
        <v>0</v>
      </c>
      <c r="D64" s="17">
        <v>0</v>
      </c>
      <c r="E64" s="14">
        <f>C64+D64</f>
        <v>0</v>
      </c>
      <c r="F64" s="13">
        <v>0</v>
      </c>
      <c r="G64" s="13">
        <v>0</v>
      </c>
      <c r="H64" s="14">
        <f>G64-C64</f>
        <v>0</v>
      </c>
    </row>
    <row r="65" spans="1:8" hidden="1">
      <c r="A65" s="37"/>
      <c r="B65" s="12" t="s">
        <v>75</v>
      </c>
      <c r="C65" s="13">
        <v>0</v>
      </c>
      <c r="D65" s="17">
        <v>0</v>
      </c>
      <c r="E65" s="14">
        <f>C65+D65</f>
        <v>0</v>
      </c>
      <c r="F65" s="13">
        <v>0</v>
      </c>
      <c r="G65" s="13">
        <v>0</v>
      </c>
      <c r="H65" s="14">
        <f>G65-C65</f>
        <v>0</v>
      </c>
    </row>
    <row r="66" spans="1:8" hidden="1">
      <c r="A66" s="37"/>
      <c r="B66" s="12" t="s">
        <v>76</v>
      </c>
      <c r="C66" s="13">
        <v>0</v>
      </c>
      <c r="D66" s="17">
        <v>0</v>
      </c>
      <c r="E66" s="14">
        <f>C66+D66</f>
        <v>0</v>
      </c>
      <c r="F66" s="13">
        <v>0</v>
      </c>
      <c r="G66" s="13">
        <v>0</v>
      </c>
      <c r="H66" s="14">
        <f>G66-C66</f>
        <v>0</v>
      </c>
    </row>
    <row r="67" spans="1:8" hidden="1">
      <c r="A67" s="38"/>
      <c r="B67" s="16" t="s">
        <v>77</v>
      </c>
      <c r="C67" s="39">
        <v>0</v>
      </c>
      <c r="D67" s="39">
        <v>0</v>
      </c>
      <c r="E67" s="40">
        <f>C67+D67</f>
        <v>0</v>
      </c>
      <c r="F67" s="39">
        <v>0</v>
      </c>
      <c r="G67" s="39">
        <v>0</v>
      </c>
      <c r="H67" s="40">
        <f>G67-C67</f>
        <v>0</v>
      </c>
    </row>
    <row r="68" spans="1:8" ht="15" hidden="1">
      <c r="A68" s="41" t="s">
        <v>78</v>
      </c>
      <c r="B68" s="20" t="s">
        <v>79</v>
      </c>
      <c r="C68" s="42">
        <f>SUM(C69:C71)</f>
        <v>0</v>
      </c>
      <c r="D68" s="42">
        <f>SUM(D69:D71)</f>
        <v>0</v>
      </c>
      <c r="E68" s="42">
        <f>C68+D68</f>
        <v>0</v>
      </c>
      <c r="F68" s="42">
        <f>SUM(F69:F71)</f>
        <v>0</v>
      </c>
      <c r="G68" s="42">
        <f>SUM(G69:G71)</f>
        <v>0</v>
      </c>
      <c r="H68" s="42">
        <f>G68-C68</f>
        <v>0</v>
      </c>
    </row>
    <row r="69" spans="1:8" ht="15" hidden="1">
      <c r="A69" s="43"/>
      <c r="B69" s="44" t="s">
        <v>80</v>
      </c>
      <c r="C69" s="13">
        <v>0</v>
      </c>
      <c r="D69" s="17">
        <v>0</v>
      </c>
      <c r="E69" s="14">
        <f>C69+D69</f>
        <v>0</v>
      </c>
      <c r="F69" s="13">
        <v>0</v>
      </c>
      <c r="G69" s="13">
        <v>0</v>
      </c>
      <c r="H69" s="14">
        <f>G69-C69</f>
        <v>0</v>
      </c>
    </row>
    <row r="70" spans="1:8" ht="15" hidden="1">
      <c r="A70" s="45"/>
      <c r="B70" s="44" t="s">
        <v>81</v>
      </c>
      <c r="C70" s="13">
        <v>0</v>
      </c>
      <c r="D70" s="17">
        <v>0</v>
      </c>
      <c r="E70" s="14">
        <f>C70+D70</f>
        <v>0</v>
      </c>
      <c r="F70" s="13">
        <v>0</v>
      </c>
      <c r="G70" s="13">
        <v>0</v>
      </c>
      <c r="H70" s="14">
        <f>G70-C70</f>
        <v>0</v>
      </c>
    </row>
    <row r="71" spans="1:8" ht="15" hidden="1">
      <c r="A71" s="46"/>
      <c r="B71" s="47" t="s">
        <v>82</v>
      </c>
      <c r="C71" s="17">
        <v>0</v>
      </c>
      <c r="D71" s="17">
        <v>0</v>
      </c>
      <c r="E71" s="18">
        <f>C71+D71</f>
        <v>0</v>
      </c>
      <c r="F71" s="17">
        <v>0</v>
      </c>
      <c r="G71" s="17">
        <v>0</v>
      </c>
      <c r="H71" s="14">
        <f>G71-C71</f>
        <v>0</v>
      </c>
    </row>
    <row r="72" spans="1:8" ht="22.5">
      <c r="A72" s="153" t="s">
        <v>83</v>
      </c>
      <c r="B72" s="154"/>
      <c r="C72" s="49">
        <f>SUM(C9+C19+C25+C28+C35+C39+C54+C60+C68+C44)</f>
        <v>81214469</v>
      </c>
      <c r="D72" s="49">
        <f>SUM(D9+D19+D25+D28+D35+D39+D54+D60+D68+D44)</f>
        <v>0</v>
      </c>
      <c r="E72" s="49">
        <f>C72+D72</f>
        <v>81214469</v>
      </c>
      <c r="F72" s="49">
        <f>SUM(F9+F19+F25+F28+F35+F39+F54+F60+F68+F44)</f>
        <v>33918048.569999993</v>
      </c>
      <c r="G72" s="111">
        <f>SUM(G9+G19+G25+G28+G35+G39+G54+G60+G68+G44)</f>
        <v>45730133.579999998</v>
      </c>
      <c r="H72" s="50">
        <f>G72-C72</f>
        <v>-35484335.420000002</v>
      </c>
    </row>
    <row r="73" spans="1:8" ht="15">
      <c r="A73" s="51"/>
      <c r="B73" s="51"/>
      <c r="C73" s="52"/>
      <c r="D73" s="52"/>
      <c r="E73" s="53"/>
      <c r="F73" s="54"/>
      <c r="G73" s="55"/>
      <c r="H73" s="56"/>
    </row>
  </sheetData>
  <autoFilter ref="A9:G71">
    <filterColumn colId="6">
      <filters>
        <filter val="$1,090,744.30"/>
        <filter val="$1,798,768.75"/>
        <filter val="$10,451,427.44"/>
        <filter val="$2,461.72"/>
        <filter val="$2,792,941.98"/>
        <filter val="$2,800.00"/>
        <filter val="$225,644.79"/>
        <filter val="$233,224.00"/>
        <filter val="$24,418,801.86"/>
        <filter val="$35,603,386.30"/>
        <filter val="$499,933.00"/>
        <filter val="$5,304,130.04"/>
        <filter val="$708,024.45"/>
      </filters>
    </filterColumn>
  </autoFilter>
  <mergeCells count="8">
    <mergeCell ref="A72:B72"/>
    <mergeCell ref="H72:H73"/>
    <mergeCell ref="A1:H1"/>
    <mergeCell ref="A2:H2"/>
    <mergeCell ref="A3:H3"/>
    <mergeCell ref="A4:H4"/>
    <mergeCell ref="A6:B8"/>
    <mergeCell ref="H6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B1" workbookViewId="0">
      <selection activeCell="B7" sqref="B7"/>
    </sheetView>
  </sheetViews>
  <sheetFormatPr baseColWidth="10" defaultRowHeight="14.25"/>
  <cols>
    <col min="1" max="1" width="0" hidden="1" customWidth="1"/>
    <col min="2" max="2" width="111.625" customWidth="1"/>
    <col min="3" max="3" width="20" bestFit="1" customWidth="1"/>
    <col min="4" max="6" width="0" hidden="1" customWidth="1"/>
    <col min="7" max="7" width="24.75" bestFit="1" customWidth="1"/>
    <col min="8" max="8" width="22.125" bestFit="1" customWidth="1"/>
  </cols>
  <sheetData>
    <row r="1" spans="1:8" ht="24">
      <c r="A1" s="122" t="s">
        <v>0</v>
      </c>
      <c r="B1" s="122"/>
      <c r="C1" s="122"/>
      <c r="D1" s="122"/>
      <c r="E1" s="122"/>
      <c r="F1" s="122"/>
      <c r="G1" s="122"/>
      <c r="H1" s="122"/>
    </row>
    <row r="2" spans="1:8" ht="24">
      <c r="A2" s="122" t="s">
        <v>87</v>
      </c>
      <c r="B2" s="122"/>
      <c r="C2" s="122"/>
      <c r="D2" s="122"/>
      <c r="E2" s="122"/>
      <c r="F2" s="122"/>
      <c r="G2" s="122"/>
      <c r="H2" s="122"/>
    </row>
    <row r="3" spans="1:8" ht="24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5.75">
      <c r="A4" s="2"/>
      <c r="B4" s="2"/>
      <c r="C4" s="2"/>
      <c r="D4" s="2"/>
      <c r="E4" s="2"/>
      <c r="F4" s="2"/>
      <c r="G4" s="2"/>
      <c r="H4" s="2"/>
    </row>
    <row r="5" spans="1:8" ht="15">
      <c r="A5" s="3"/>
      <c r="B5" s="3"/>
      <c r="C5" s="4"/>
      <c r="D5" s="4"/>
      <c r="E5" s="4"/>
      <c r="F5" s="4"/>
      <c r="G5" s="4"/>
      <c r="H5" s="4"/>
    </row>
    <row r="6" spans="1:8" ht="111.75" thickBot="1">
      <c r="A6" s="61" t="s">
        <v>2</v>
      </c>
      <c r="B6" s="128" t="s">
        <v>91</v>
      </c>
      <c r="C6" s="125" t="s">
        <v>4</v>
      </c>
      <c r="D6" s="126" t="s">
        <v>88</v>
      </c>
      <c r="E6" s="126" t="s">
        <v>89</v>
      </c>
      <c r="F6" s="126" t="s">
        <v>90</v>
      </c>
      <c r="G6" s="127" t="s">
        <v>8</v>
      </c>
      <c r="H6" s="125" t="s">
        <v>3</v>
      </c>
    </row>
    <row r="7" spans="1:8" ht="23.25">
      <c r="A7" s="62" t="s">
        <v>11</v>
      </c>
      <c r="B7" s="100" t="s">
        <v>12</v>
      </c>
      <c r="C7" s="110">
        <f>SUM(C8:C16)</f>
        <v>14368000</v>
      </c>
      <c r="D7" s="110">
        <f>SUM(D8:D16)</f>
        <v>0</v>
      </c>
      <c r="E7" s="110">
        <f>C7+D7</f>
        <v>14368000</v>
      </c>
      <c r="F7" s="110">
        <f>SUM(F8:F16)</f>
        <v>4579482.6199999992</v>
      </c>
      <c r="G7" s="110">
        <f>SUM(G8:G16)</f>
        <v>4579482.6199999992</v>
      </c>
      <c r="H7" s="150">
        <f>G7-C7</f>
        <v>-9788517.3800000008</v>
      </c>
    </row>
    <row r="8" spans="1:8" ht="18.75">
      <c r="A8" s="63"/>
      <c r="B8" s="105" t="s">
        <v>13</v>
      </c>
      <c r="C8" s="109">
        <v>250000</v>
      </c>
      <c r="D8" s="109">
        <v>0</v>
      </c>
      <c r="E8" s="131">
        <f>C8+D8</f>
        <v>250000</v>
      </c>
      <c r="F8" s="131">
        <v>2461.7199999999998</v>
      </c>
      <c r="G8" s="131">
        <v>2461.7199999999998</v>
      </c>
      <c r="H8" s="132">
        <f>G8-C8</f>
        <v>-247538.28</v>
      </c>
    </row>
    <row r="9" spans="1:8" ht="18.75">
      <c r="A9" s="63"/>
      <c r="B9" s="105" t="s">
        <v>14</v>
      </c>
      <c r="C9" s="109">
        <v>13767000</v>
      </c>
      <c r="D9" s="109">
        <v>0</v>
      </c>
      <c r="E9" s="131">
        <f t="shared" ref="E9:E71" si="0">C9+D9</f>
        <v>13767000</v>
      </c>
      <c r="F9" s="131">
        <v>4426414.7699999996</v>
      </c>
      <c r="G9" s="131">
        <v>4426414.7699999996</v>
      </c>
      <c r="H9" s="132">
        <f t="shared" ref="H9:H69" si="1">G9-C9</f>
        <v>-9340585.2300000004</v>
      </c>
    </row>
    <row r="10" spans="1:8" ht="18.75" hidden="1">
      <c r="A10" s="63"/>
      <c r="B10" s="105" t="s">
        <v>15</v>
      </c>
      <c r="C10" s="109">
        <v>0</v>
      </c>
      <c r="D10" s="109">
        <v>0</v>
      </c>
      <c r="E10" s="131">
        <f t="shared" si="0"/>
        <v>0</v>
      </c>
      <c r="F10" s="131">
        <v>0</v>
      </c>
      <c r="G10" s="131">
        <v>0</v>
      </c>
      <c r="H10" s="132">
        <f t="shared" si="1"/>
        <v>0</v>
      </c>
    </row>
    <row r="11" spans="1:8" ht="18.75" hidden="1">
      <c r="A11" s="63"/>
      <c r="B11" s="105" t="s">
        <v>16</v>
      </c>
      <c r="C11" s="109">
        <v>0</v>
      </c>
      <c r="D11" s="109">
        <v>0</v>
      </c>
      <c r="E11" s="131">
        <f t="shared" si="0"/>
        <v>0</v>
      </c>
      <c r="F11" s="131">
        <v>0</v>
      </c>
      <c r="G11" s="131">
        <v>0</v>
      </c>
      <c r="H11" s="132">
        <f t="shared" si="1"/>
        <v>0</v>
      </c>
    </row>
    <row r="12" spans="1:8" ht="18.75" hidden="1">
      <c r="A12" s="63"/>
      <c r="B12" s="105" t="s">
        <v>17</v>
      </c>
      <c r="C12" s="109">
        <v>0</v>
      </c>
      <c r="D12" s="109">
        <v>0</v>
      </c>
      <c r="E12" s="131">
        <f t="shared" si="0"/>
        <v>0</v>
      </c>
      <c r="F12" s="131">
        <v>0</v>
      </c>
      <c r="G12" s="131">
        <v>0</v>
      </c>
      <c r="H12" s="132">
        <f t="shared" si="1"/>
        <v>0</v>
      </c>
    </row>
    <row r="13" spans="1:8" ht="18.75" hidden="1">
      <c r="A13" s="63"/>
      <c r="B13" s="105" t="s">
        <v>18</v>
      </c>
      <c r="C13" s="109">
        <v>0</v>
      </c>
      <c r="D13" s="109">
        <v>0</v>
      </c>
      <c r="E13" s="131">
        <f t="shared" si="0"/>
        <v>0</v>
      </c>
      <c r="F13" s="131">
        <v>0</v>
      </c>
      <c r="G13" s="131">
        <v>0</v>
      </c>
      <c r="H13" s="132">
        <f t="shared" si="1"/>
        <v>0</v>
      </c>
    </row>
    <row r="14" spans="1:8" ht="18.75">
      <c r="A14" s="63"/>
      <c r="B14" s="105" t="s">
        <v>19</v>
      </c>
      <c r="C14" s="109">
        <v>281000</v>
      </c>
      <c r="D14" s="109">
        <v>0</v>
      </c>
      <c r="E14" s="131">
        <f t="shared" si="0"/>
        <v>281000</v>
      </c>
      <c r="F14" s="131">
        <v>150606.13</v>
      </c>
      <c r="G14" s="131">
        <v>150606.13</v>
      </c>
      <c r="H14" s="132">
        <f t="shared" si="1"/>
        <v>-130393.87</v>
      </c>
    </row>
    <row r="15" spans="1:8" ht="18.75">
      <c r="A15" s="63"/>
      <c r="B15" s="105" t="s">
        <v>20</v>
      </c>
      <c r="C15" s="109">
        <v>70000</v>
      </c>
      <c r="D15" s="109">
        <v>0</v>
      </c>
      <c r="E15" s="131">
        <f t="shared" si="0"/>
        <v>70000</v>
      </c>
      <c r="F15" s="131">
        <v>0</v>
      </c>
      <c r="G15" s="131">
        <v>0</v>
      </c>
      <c r="H15" s="132">
        <f t="shared" si="1"/>
        <v>-70000</v>
      </c>
    </row>
    <row r="16" spans="1:8" hidden="1">
      <c r="A16" s="64"/>
      <c r="B16" s="16" t="s">
        <v>21</v>
      </c>
      <c r="C16" s="133">
        <v>0</v>
      </c>
      <c r="D16" s="133">
        <v>0</v>
      </c>
      <c r="E16" s="134">
        <f t="shared" si="0"/>
        <v>0</v>
      </c>
      <c r="F16" s="134">
        <v>0</v>
      </c>
      <c r="G16" s="134">
        <v>0</v>
      </c>
      <c r="H16" s="135">
        <f t="shared" si="1"/>
        <v>0</v>
      </c>
    </row>
    <row r="17" spans="1:8" ht="15" hidden="1">
      <c r="A17" s="65" t="s">
        <v>22</v>
      </c>
      <c r="B17" s="20" t="s">
        <v>23</v>
      </c>
      <c r="C17" s="144">
        <f>SUM(C18:C22)</f>
        <v>0</v>
      </c>
      <c r="D17" s="144">
        <f>SUM(D18:D22)</f>
        <v>0</v>
      </c>
      <c r="E17" s="144">
        <f t="shared" si="0"/>
        <v>0</v>
      </c>
      <c r="F17" s="144">
        <f>SUM(F18:F22)</f>
        <v>0</v>
      </c>
      <c r="G17" s="144">
        <f>SUM(G18:G22)</f>
        <v>0</v>
      </c>
      <c r="H17" s="145">
        <f t="shared" si="1"/>
        <v>0</v>
      </c>
    </row>
    <row r="18" spans="1:8" hidden="1">
      <c r="A18" s="66"/>
      <c r="B18" s="16" t="s">
        <v>24</v>
      </c>
      <c r="C18" s="133">
        <v>0</v>
      </c>
      <c r="D18" s="133">
        <v>0</v>
      </c>
      <c r="E18" s="133">
        <f>C18+D18</f>
        <v>0</v>
      </c>
      <c r="F18" s="133">
        <v>0</v>
      </c>
      <c r="G18" s="133">
        <v>0</v>
      </c>
      <c r="H18" s="135">
        <f>G18-C18</f>
        <v>0</v>
      </c>
    </row>
    <row r="19" spans="1:8" hidden="1">
      <c r="A19" s="67"/>
      <c r="B19" s="16" t="s">
        <v>25</v>
      </c>
      <c r="C19" s="133">
        <v>0</v>
      </c>
      <c r="D19" s="133">
        <v>0</v>
      </c>
      <c r="E19" s="133">
        <f>C19+D19</f>
        <v>0</v>
      </c>
      <c r="F19" s="133">
        <v>0</v>
      </c>
      <c r="G19" s="133">
        <v>0</v>
      </c>
      <c r="H19" s="135">
        <f>G19-C19</f>
        <v>0</v>
      </c>
    </row>
    <row r="20" spans="1:8" hidden="1">
      <c r="A20" s="67"/>
      <c r="B20" s="16" t="s">
        <v>26</v>
      </c>
      <c r="C20" s="133">
        <v>0</v>
      </c>
      <c r="D20" s="133">
        <v>0</v>
      </c>
      <c r="E20" s="133">
        <f>C20+D20</f>
        <v>0</v>
      </c>
      <c r="F20" s="133">
        <v>0</v>
      </c>
      <c r="G20" s="133">
        <v>0</v>
      </c>
      <c r="H20" s="135">
        <f>G20-C20</f>
        <v>0</v>
      </c>
    </row>
    <row r="21" spans="1:8" hidden="1">
      <c r="A21" s="67"/>
      <c r="B21" s="16" t="s">
        <v>27</v>
      </c>
      <c r="C21" s="133">
        <v>0</v>
      </c>
      <c r="D21" s="133">
        <v>0</v>
      </c>
      <c r="E21" s="133">
        <f>C21+D21</f>
        <v>0</v>
      </c>
      <c r="F21" s="133">
        <v>0</v>
      </c>
      <c r="G21" s="133">
        <v>0</v>
      </c>
      <c r="H21" s="135">
        <f>G21-C21</f>
        <v>0</v>
      </c>
    </row>
    <row r="22" spans="1:8" hidden="1">
      <c r="A22" s="68"/>
      <c r="B22" s="16" t="s">
        <v>28</v>
      </c>
      <c r="C22" s="133">
        <v>0</v>
      </c>
      <c r="D22" s="133">
        <v>0</v>
      </c>
      <c r="E22" s="133">
        <f>C22+D22</f>
        <v>0</v>
      </c>
      <c r="F22" s="133">
        <v>0</v>
      </c>
      <c r="G22" s="133">
        <v>0</v>
      </c>
      <c r="H22" s="135">
        <f>G22-C22</f>
        <v>0</v>
      </c>
    </row>
    <row r="23" spans="1:8" ht="23.25">
      <c r="A23" s="65" t="s">
        <v>29</v>
      </c>
      <c r="B23" s="101" t="s">
        <v>30</v>
      </c>
      <c r="C23" s="110">
        <f>SUM(C24:C25)</f>
        <v>2000000</v>
      </c>
      <c r="D23" s="110">
        <f>SUM(D24:D25)</f>
        <v>0</v>
      </c>
      <c r="E23" s="110">
        <f t="shared" si="0"/>
        <v>2000000</v>
      </c>
      <c r="F23" s="110">
        <f>SUM(F24:F25)</f>
        <v>2800</v>
      </c>
      <c r="G23" s="110">
        <f>SUM(G24:G25)</f>
        <v>2800</v>
      </c>
      <c r="H23" s="150">
        <f t="shared" si="1"/>
        <v>-1997200</v>
      </c>
    </row>
    <row r="24" spans="1:8" ht="18.75">
      <c r="A24" s="66"/>
      <c r="B24" s="105" t="s">
        <v>31</v>
      </c>
      <c r="C24" s="109">
        <v>2000000</v>
      </c>
      <c r="D24" s="109">
        <v>0</v>
      </c>
      <c r="E24" s="109">
        <f t="shared" si="0"/>
        <v>2000000</v>
      </c>
      <c r="F24" s="109">
        <v>2800</v>
      </c>
      <c r="G24" s="109">
        <v>2800</v>
      </c>
      <c r="H24" s="132">
        <f t="shared" si="1"/>
        <v>-1997200</v>
      </c>
    </row>
    <row r="25" spans="1:8" hidden="1">
      <c r="A25" s="68"/>
      <c r="B25" s="16" t="s">
        <v>32</v>
      </c>
      <c r="C25" s="133">
        <v>0</v>
      </c>
      <c r="D25" s="133">
        <v>0</v>
      </c>
      <c r="E25" s="133">
        <f t="shared" si="0"/>
        <v>0</v>
      </c>
      <c r="F25" s="133">
        <v>0</v>
      </c>
      <c r="G25" s="133">
        <v>0</v>
      </c>
      <c r="H25" s="135">
        <f t="shared" si="1"/>
        <v>0</v>
      </c>
    </row>
    <row r="26" spans="1:8" ht="23.25">
      <c r="A26" s="69" t="s">
        <v>33</v>
      </c>
      <c r="B26" s="101" t="s">
        <v>34</v>
      </c>
      <c r="C26" s="110">
        <f>SUM(C27:C32)</f>
        <v>3362000</v>
      </c>
      <c r="D26" s="110">
        <f>SUM(D27:D32)</f>
        <v>0</v>
      </c>
      <c r="E26" s="110">
        <f t="shared" si="0"/>
        <v>3362000</v>
      </c>
      <c r="F26" s="110">
        <f>SUM(F27:F32)</f>
        <v>1260235.22</v>
      </c>
      <c r="G26" s="110">
        <f>SUM(G27:G32)</f>
        <v>1260235.22</v>
      </c>
      <c r="H26" s="150">
        <f t="shared" si="1"/>
        <v>-2101764.7800000003</v>
      </c>
    </row>
    <row r="27" spans="1:8" ht="18.75">
      <c r="A27" s="66"/>
      <c r="B27" s="106" t="s">
        <v>35</v>
      </c>
      <c r="C27" s="109">
        <v>1046000</v>
      </c>
      <c r="D27" s="109">
        <v>0</v>
      </c>
      <c r="E27" s="131">
        <f t="shared" si="0"/>
        <v>1046000</v>
      </c>
      <c r="F27" s="109">
        <v>490786</v>
      </c>
      <c r="G27" s="109">
        <v>490786</v>
      </c>
      <c r="H27" s="132">
        <f t="shared" si="1"/>
        <v>-555214</v>
      </c>
    </row>
    <row r="28" spans="1:8" ht="18.75" hidden="1">
      <c r="A28" s="67"/>
      <c r="B28" s="107" t="s">
        <v>36</v>
      </c>
      <c r="C28" s="109">
        <v>0</v>
      </c>
      <c r="D28" s="109">
        <v>0</v>
      </c>
      <c r="E28" s="131">
        <f t="shared" si="0"/>
        <v>0</v>
      </c>
      <c r="F28" s="109">
        <v>0</v>
      </c>
      <c r="G28" s="109">
        <v>0</v>
      </c>
      <c r="H28" s="132">
        <f t="shared" si="1"/>
        <v>0</v>
      </c>
    </row>
    <row r="29" spans="1:8" ht="22.5" customHeight="1">
      <c r="A29" s="67"/>
      <c r="B29" s="107" t="s">
        <v>37</v>
      </c>
      <c r="C29" s="109">
        <v>2300000</v>
      </c>
      <c r="D29" s="109">
        <v>0</v>
      </c>
      <c r="E29" s="131">
        <f t="shared" si="0"/>
        <v>2300000</v>
      </c>
      <c r="F29" s="109">
        <v>769449.22</v>
      </c>
      <c r="G29" s="109">
        <v>769449.22</v>
      </c>
      <c r="H29" s="132">
        <f t="shared" si="1"/>
        <v>-1530550.78</v>
      </c>
    </row>
    <row r="30" spans="1:8" ht="18.75" hidden="1">
      <c r="A30" s="67"/>
      <c r="B30" s="107" t="s">
        <v>38</v>
      </c>
      <c r="C30" s="109">
        <v>0</v>
      </c>
      <c r="D30" s="109">
        <v>0</v>
      </c>
      <c r="E30" s="131">
        <f t="shared" si="0"/>
        <v>0</v>
      </c>
      <c r="F30" s="109">
        <v>0</v>
      </c>
      <c r="G30" s="109">
        <v>0</v>
      </c>
      <c r="H30" s="132">
        <v>0</v>
      </c>
    </row>
    <row r="31" spans="1:8" ht="18.75">
      <c r="A31" s="67"/>
      <c r="B31" s="107" t="s">
        <v>19</v>
      </c>
      <c r="C31" s="109">
        <v>16000</v>
      </c>
      <c r="D31" s="109">
        <v>0</v>
      </c>
      <c r="E31" s="131">
        <f t="shared" si="0"/>
        <v>16000</v>
      </c>
      <c r="F31" s="109">
        <v>0</v>
      </c>
      <c r="G31" s="109">
        <v>0</v>
      </c>
      <c r="H31" s="132">
        <f t="shared" si="1"/>
        <v>-16000</v>
      </c>
    </row>
    <row r="32" spans="1:8" hidden="1">
      <c r="A32" s="68"/>
      <c r="B32" s="24" t="s">
        <v>39</v>
      </c>
      <c r="C32" s="133">
        <v>0</v>
      </c>
      <c r="D32" s="133">
        <v>0</v>
      </c>
      <c r="E32" s="134">
        <f t="shared" si="0"/>
        <v>0</v>
      </c>
      <c r="F32" s="133">
        <v>0</v>
      </c>
      <c r="G32" s="133">
        <v>0</v>
      </c>
      <c r="H32" s="135">
        <f t="shared" si="1"/>
        <v>0</v>
      </c>
    </row>
    <row r="33" spans="1:9" ht="23.25">
      <c r="A33" s="70" t="s">
        <v>40</v>
      </c>
      <c r="B33" s="100" t="s">
        <v>41</v>
      </c>
      <c r="C33" s="110">
        <f>SUM(C34:C36)</f>
        <v>70000</v>
      </c>
      <c r="D33" s="110">
        <f>SUM(D34:D36)</f>
        <v>0</v>
      </c>
      <c r="E33" s="110">
        <f>C33+D33</f>
        <v>70000</v>
      </c>
      <c r="F33" s="110">
        <f>SUM(F34:F36)</f>
        <v>2602164.2000000002</v>
      </c>
      <c r="G33" s="110">
        <f>SUM(G34:G36)</f>
        <v>2602164.2000000002</v>
      </c>
      <c r="H33" s="150">
        <f>G33-C33</f>
        <v>2532164.2000000002</v>
      </c>
    </row>
    <row r="34" spans="1:9" ht="18.75">
      <c r="A34" s="71"/>
      <c r="B34" s="105" t="s">
        <v>42</v>
      </c>
      <c r="C34" s="109">
        <v>70000</v>
      </c>
      <c r="D34" s="109">
        <v>0</v>
      </c>
      <c r="E34" s="131">
        <f t="shared" si="0"/>
        <v>70000</v>
      </c>
      <c r="F34" s="109">
        <v>2602164.2000000002</v>
      </c>
      <c r="G34" s="109">
        <v>2602164.2000000002</v>
      </c>
      <c r="H34" s="132">
        <f t="shared" si="1"/>
        <v>2532164.2000000002</v>
      </c>
    </row>
    <row r="35" spans="1:9" ht="15" hidden="1">
      <c r="A35" s="72"/>
      <c r="B35" s="16" t="s">
        <v>43</v>
      </c>
      <c r="C35" s="133">
        <v>0</v>
      </c>
      <c r="D35" s="133">
        <v>0</v>
      </c>
      <c r="E35" s="134">
        <f t="shared" si="0"/>
        <v>0</v>
      </c>
      <c r="F35" s="133">
        <v>0</v>
      </c>
      <c r="G35" s="133">
        <v>0</v>
      </c>
      <c r="H35" s="136">
        <f t="shared" si="1"/>
        <v>0</v>
      </c>
    </row>
    <row r="36" spans="1:9" ht="15" hidden="1">
      <c r="A36" s="73"/>
      <c r="B36" s="16" t="s">
        <v>44</v>
      </c>
      <c r="C36" s="133">
        <v>0</v>
      </c>
      <c r="D36" s="133">
        <v>0</v>
      </c>
      <c r="E36" s="134">
        <f t="shared" si="0"/>
        <v>0</v>
      </c>
      <c r="F36" s="133">
        <v>0</v>
      </c>
      <c r="G36" s="133">
        <v>0</v>
      </c>
      <c r="H36" s="136">
        <f t="shared" si="1"/>
        <v>0</v>
      </c>
    </row>
    <row r="37" spans="1:9" ht="23.25">
      <c r="A37" s="74" t="s">
        <v>45</v>
      </c>
      <c r="B37" s="101" t="s">
        <v>46</v>
      </c>
      <c r="C37" s="110">
        <f>SUM(C38:C41)</f>
        <v>250000</v>
      </c>
      <c r="D37" s="110">
        <f>SUM(D38:D41)</f>
        <v>0</v>
      </c>
      <c r="E37" s="110">
        <f t="shared" si="0"/>
        <v>250000</v>
      </c>
      <c r="F37" s="110">
        <f>SUM(F38:F41)</f>
        <v>0</v>
      </c>
      <c r="G37" s="110">
        <f>SUM(G38:G41)</f>
        <v>0</v>
      </c>
      <c r="H37" s="150">
        <f t="shared" si="1"/>
        <v>-250000</v>
      </c>
    </row>
    <row r="38" spans="1:9" ht="18.75">
      <c r="A38" s="71"/>
      <c r="B38" s="105" t="s">
        <v>47</v>
      </c>
      <c r="C38" s="109">
        <v>250000</v>
      </c>
      <c r="D38" s="109">
        <v>0</v>
      </c>
      <c r="E38" s="131">
        <f t="shared" si="0"/>
        <v>250000</v>
      </c>
      <c r="F38" s="109">
        <v>0</v>
      </c>
      <c r="G38" s="109">
        <v>0</v>
      </c>
      <c r="H38" s="132">
        <f t="shared" si="1"/>
        <v>-250000</v>
      </c>
      <c r="I38" s="124"/>
    </row>
    <row r="39" spans="1:9" ht="15" hidden="1">
      <c r="A39" s="72"/>
      <c r="B39" s="16" t="s">
        <v>48</v>
      </c>
      <c r="C39" s="133">
        <v>0</v>
      </c>
      <c r="D39" s="133">
        <v>0</v>
      </c>
      <c r="E39" s="134">
        <f t="shared" si="0"/>
        <v>0</v>
      </c>
      <c r="F39" s="133">
        <v>0</v>
      </c>
      <c r="G39" s="133">
        <v>0</v>
      </c>
      <c r="H39" s="136">
        <f t="shared" si="1"/>
        <v>0</v>
      </c>
    </row>
    <row r="40" spans="1:9" ht="15" hidden="1">
      <c r="A40" s="72"/>
      <c r="B40" s="16" t="s">
        <v>49</v>
      </c>
      <c r="C40" s="133">
        <v>0</v>
      </c>
      <c r="D40" s="133">
        <v>0</v>
      </c>
      <c r="E40" s="134">
        <f t="shared" si="0"/>
        <v>0</v>
      </c>
      <c r="F40" s="133">
        <v>0</v>
      </c>
      <c r="G40" s="133">
        <v>0</v>
      </c>
      <c r="H40" s="136">
        <f t="shared" si="1"/>
        <v>0</v>
      </c>
    </row>
    <row r="41" spans="1:9" ht="15" hidden="1">
      <c r="A41" s="73"/>
      <c r="B41" s="16" t="s">
        <v>50</v>
      </c>
      <c r="C41" s="133">
        <v>0</v>
      </c>
      <c r="D41" s="133">
        <v>0</v>
      </c>
      <c r="E41" s="134">
        <f t="shared" si="0"/>
        <v>0</v>
      </c>
      <c r="F41" s="133">
        <v>0</v>
      </c>
      <c r="G41" s="133">
        <v>0</v>
      </c>
      <c r="H41" s="136">
        <f t="shared" si="1"/>
        <v>0</v>
      </c>
    </row>
    <row r="42" spans="1:9" ht="15" hidden="1">
      <c r="A42" s="75" t="s">
        <v>51</v>
      </c>
      <c r="B42" s="31" t="s">
        <v>52</v>
      </c>
      <c r="C42" s="146">
        <f>SUM(C43:C51)</f>
        <v>0</v>
      </c>
      <c r="D42" s="146">
        <f>SUM(D43:D51)</f>
        <v>0</v>
      </c>
      <c r="E42" s="146">
        <f>C42+D42</f>
        <v>0</v>
      </c>
      <c r="F42" s="146">
        <f>SUM(F43:F51)</f>
        <v>0</v>
      </c>
      <c r="G42" s="146">
        <f>SUM(G43:G51)</f>
        <v>0</v>
      </c>
      <c r="H42" s="147">
        <f>G42-C42</f>
        <v>0</v>
      </c>
    </row>
    <row r="43" spans="1:9" hidden="1">
      <c r="A43" s="76"/>
      <c r="B43" s="16" t="s">
        <v>53</v>
      </c>
      <c r="C43" s="133">
        <v>0</v>
      </c>
      <c r="D43" s="133">
        <v>0</v>
      </c>
      <c r="E43" s="133">
        <f t="shared" ref="E43:E51" si="2">C43+D43</f>
        <v>0</v>
      </c>
      <c r="F43" s="133">
        <v>0</v>
      </c>
      <c r="G43" s="133">
        <v>0</v>
      </c>
      <c r="H43" s="135">
        <f t="shared" ref="H43:H51" si="3">G43-C43</f>
        <v>0</v>
      </c>
    </row>
    <row r="44" spans="1:9" hidden="1">
      <c r="A44" s="77"/>
      <c r="B44" s="16" t="s">
        <v>54</v>
      </c>
      <c r="C44" s="133">
        <v>0</v>
      </c>
      <c r="D44" s="133">
        <v>0</v>
      </c>
      <c r="E44" s="133">
        <f t="shared" si="2"/>
        <v>0</v>
      </c>
      <c r="F44" s="133">
        <v>0</v>
      </c>
      <c r="G44" s="133">
        <v>0</v>
      </c>
      <c r="H44" s="135">
        <f t="shared" si="3"/>
        <v>0</v>
      </c>
    </row>
    <row r="45" spans="1:9" hidden="1">
      <c r="A45" s="77"/>
      <c r="B45" s="16" t="s">
        <v>55</v>
      </c>
      <c r="C45" s="133">
        <v>0</v>
      </c>
      <c r="D45" s="133">
        <v>0</v>
      </c>
      <c r="E45" s="133">
        <f t="shared" si="2"/>
        <v>0</v>
      </c>
      <c r="F45" s="133">
        <v>0</v>
      </c>
      <c r="G45" s="133">
        <v>0</v>
      </c>
      <c r="H45" s="135">
        <f t="shared" si="3"/>
        <v>0</v>
      </c>
    </row>
    <row r="46" spans="1:9" hidden="1">
      <c r="A46" s="77"/>
      <c r="B46" s="16" t="s">
        <v>56</v>
      </c>
      <c r="C46" s="133">
        <v>0</v>
      </c>
      <c r="D46" s="133">
        <v>0</v>
      </c>
      <c r="E46" s="133">
        <f t="shared" si="2"/>
        <v>0</v>
      </c>
      <c r="F46" s="133">
        <v>0</v>
      </c>
      <c r="G46" s="133">
        <v>0</v>
      </c>
      <c r="H46" s="135">
        <f t="shared" si="3"/>
        <v>0</v>
      </c>
    </row>
    <row r="47" spans="1:9" hidden="1">
      <c r="A47" s="77"/>
      <c r="B47" s="16" t="s">
        <v>57</v>
      </c>
      <c r="C47" s="133">
        <v>0</v>
      </c>
      <c r="D47" s="133">
        <v>0</v>
      </c>
      <c r="E47" s="133">
        <f t="shared" si="2"/>
        <v>0</v>
      </c>
      <c r="F47" s="133">
        <v>0</v>
      </c>
      <c r="G47" s="133">
        <v>0</v>
      </c>
      <c r="H47" s="135">
        <f t="shared" si="3"/>
        <v>0</v>
      </c>
    </row>
    <row r="48" spans="1:9" hidden="1">
      <c r="A48" s="77"/>
      <c r="B48" s="16" t="s">
        <v>58</v>
      </c>
      <c r="C48" s="133">
        <v>0</v>
      </c>
      <c r="D48" s="133">
        <v>0</v>
      </c>
      <c r="E48" s="133">
        <f t="shared" si="2"/>
        <v>0</v>
      </c>
      <c r="F48" s="133">
        <v>0</v>
      </c>
      <c r="G48" s="133">
        <v>0</v>
      </c>
      <c r="H48" s="135">
        <f t="shared" si="3"/>
        <v>0</v>
      </c>
    </row>
    <row r="49" spans="1:8" hidden="1">
      <c r="A49" s="77"/>
      <c r="B49" s="16" t="s">
        <v>59</v>
      </c>
      <c r="C49" s="133">
        <v>0</v>
      </c>
      <c r="D49" s="133">
        <v>0</v>
      </c>
      <c r="E49" s="133">
        <f t="shared" si="2"/>
        <v>0</v>
      </c>
      <c r="F49" s="133">
        <v>0</v>
      </c>
      <c r="G49" s="133">
        <v>0</v>
      </c>
      <c r="H49" s="135">
        <f t="shared" si="3"/>
        <v>0</v>
      </c>
    </row>
    <row r="50" spans="1:8" hidden="1">
      <c r="A50" s="77"/>
      <c r="B50" s="16" t="s">
        <v>60</v>
      </c>
      <c r="C50" s="133">
        <v>0</v>
      </c>
      <c r="D50" s="133">
        <v>0</v>
      </c>
      <c r="E50" s="133">
        <f t="shared" si="2"/>
        <v>0</v>
      </c>
      <c r="F50" s="133">
        <v>0</v>
      </c>
      <c r="G50" s="133">
        <v>0</v>
      </c>
      <c r="H50" s="135">
        <f t="shared" si="3"/>
        <v>0</v>
      </c>
    </row>
    <row r="51" spans="1:8" hidden="1">
      <c r="A51" s="78"/>
      <c r="B51" s="16" t="s">
        <v>61</v>
      </c>
      <c r="C51" s="133">
        <v>0</v>
      </c>
      <c r="D51" s="133">
        <v>0</v>
      </c>
      <c r="E51" s="133">
        <f t="shared" si="2"/>
        <v>0</v>
      </c>
      <c r="F51" s="133">
        <v>0</v>
      </c>
      <c r="G51" s="133">
        <v>0</v>
      </c>
      <c r="H51" s="135">
        <f t="shared" si="3"/>
        <v>0</v>
      </c>
    </row>
    <row r="52" spans="1:8" ht="42">
      <c r="A52" s="74" t="s">
        <v>62</v>
      </c>
      <c r="B52" s="130" t="s">
        <v>63</v>
      </c>
      <c r="C52" s="110">
        <f>SUM(C53:C57)</f>
        <v>61164469</v>
      </c>
      <c r="D52" s="110">
        <f>SUM(D53:D57)</f>
        <v>0</v>
      </c>
      <c r="E52" s="110">
        <f t="shared" si="0"/>
        <v>61164469</v>
      </c>
      <c r="F52" s="110">
        <f>SUM(F53:F57)</f>
        <v>25473366.529999997</v>
      </c>
      <c r="G52" s="110">
        <f>SUM(G53:G57)</f>
        <v>25473366.529999997</v>
      </c>
      <c r="H52" s="150">
        <f t="shared" si="1"/>
        <v>-35691102.469999999</v>
      </c>
    </row>
    <row r="53" spans="1:8" ht="18.75">
      <c r="A53" s="79"/>
      <c r="B53" s="105" t="s">
        <v>64</v>
      </c>
      <c r="C53" s="109">
        <v>35500000</v>
      </c>
      <c r="D53" s="109">
        <v>0</v>
      </c>
      <c r="E53" s="109">
        <f t="shared" si="0"/>
        <v>35500000</v>
      </c>
      <c r="F53" s="109">
        <v>17597717.899999999</v>
      </c>
      <c r="G53" s="109">
        <v>17597717.899999999</v>
      </c>
      <c r="H53" s="132">
        <f t="shared" si="1"/>
        <v>-17902282.100000001</v>
      </c>
    </row>
    <row r="54" spans="1:8" ht="18.75">
      <c r="A54" s="80"/>
      <c r="B54" s="105" t="s">
        <v>65</v>
      </c>
      <c r="C54" s="109">
        <v>13500000</v>
      </c>
      <c r="D54" s="109">
        <v>0</v>
      </c>
      <c r="E54" s="109">
        <f t="shared" si="0"/>
        <v>13500000</v>
      </c>
      <c r="F54" s="109">
        <v>7700346.6299999999</v>
      </c>
      <c r="G54" s="109">
        <v>7700346.6299999999</v>
      </c>
      <c r="H54" s="132">
        <f t="shared" si="1"/>
        <v>-5799653.3700000001</v>
      </c>
    </row>
    <row r="55" spans="1:8" ht="18.75">
      <c r="A55" s="80"/>
      <c r="B55" s="105" t="s">
        <v>66</v>
      </c>
      <c r="C55" s="109">
        <v>12164469</v>
      </c>
      <c r="D55" s="109">
        <v>0</v>
      </c>
      <c r="E55" s="109">
        <f t="shared" si="0"/>
        <v>12164469</v>
      </c>
      <c r="F55" s="109">
        <v>0</v>
      </c>
      <c r="G55" s="109">
        <v>0</v>
      </c>
      <c r="H55" s="132">
        <f t="shared" si="1"/>
        <v>-12164469</v>
      </c>
    </row>
    <row r="56" spans="1:8" ht="18.75">
      <c r="A56" s="80"/>
      <c r="B56" s="105" t="s">
        <v>67</v>
      </c>
      <c r="C56" s="109">
        <v>0</v>
      </c>
      <c r="D56" s="109">
        <v>0</v>
      </c>
      <c r="E56" s="109">
        <f t="shared" si="0"/>
        <v>0</v>
      </c>
      <c r="F56" s="109">
        <v>175302</v>
      </c>
      <c r="G56" s="109">
        <v>175302</v>
      </c>
      <c r="H56" s="132">
        <f t="shared" si="1"/>
        <v>175302</v>
      </c>
    </row>
    <row r="57" spans="1:8" hidden="1">
      <c r="A57" s="81"/>
      <c r="B57" s="16" t="s">
        <v>68</v>
      </c>
      <c r="C57" s="133">
        <v>0</v>
      </c>
      <c r="D57" s="133">
        <v>0</v>
      </c>
      <c r="E57" s="133">
        <f t="shared" si="0"/>
        <v>0</v>
      </c>
      <c r="F57" s="133">
        <v>0</v>
      </c>
      <c r="G57" s="133">
        <v>0</v>
      </c>
      <c r="H57" s="135">
        <f t="shared" si="1"/>
        <v>0</v>
      </c>
    </row>
    <row r="58" spans="1:8" ht="15" hidden="1">
      <c r="A58" s="74" t="s">
        <v>69</v>
      </c>
      <c r="B58" s="20" t="s">
        <v>70</v>
      </c>
      <c r="C58" s="144">
        <f>SUM(C59:C65)</f>
        <v>0</v>
      </c>
      <c r="D58" s="144">
        <f>SUM(D59:D65)</f>
        <v>0</v>
      </c>
      <c r="E58" s="144">
        <f>C58+D58</f>
        <v>0</v>
      </c>
      <c r="F58" s="144">
        <f>SUM(F59:F65)</f>
        <v>0</v>
      </c>
      <c r="G58" s="144">
        <f>SUM(G59:G65)</f>
        <v>0</v>
      </c>
      <c r="H58" s="145">
        <f>G58-C58</f>
        <v>0</v>
      </c>
    </row>
    <row r="59" spans="1:8" hidden="1">
      <c r="A59" s="79"/>
      <c r="B59" s="12" t="s">
        <v>71</v>
      </c>
      <c r="C59" s="137">
        <v>0</v>
      </c>
      <c r="D59" s="133">
        <v>0</v>
      </c>
      <c r="E59" s="138">
        <f t="shared" si="0"/>
        <v>0</v>
      </c>
      <c r="F59" s="137">
        <v>0</v>
      </c>
      <c r="G59" s="137">
        <v>0</v>
      </c>
      <c r="H59" s="136">
        <f t="shared" si="1"/>
        <v>0</v>
      </c>
    </row>
    <row r="60" spans="1:8" hidden="1">
      <c r="A60" s="80"/>
      <c r="B60" s="12" t="s">
        <v>72</v>
      </c>
      <c r="C60" s="137">
        <v>0</v>
      </c>
      <c r="D60" s="133">
        <v>0</v>
      </c>
      <c r="E60" s="138">
        <f t="shared" si="0"/>
        <v>0</v>
      </c>
      <c r="F60" s="137">
        <v>0</v>
      </c>
      <c r="G60" s="137">
        <v>0</v>
      </c>
      <c r="H60" s="136">
        <f t="shared" si="1"/>
        <v>0</v>
      </c>
    </row>
    <row r="61" spans="1:8" hidden="1">
      <c r="A61" s="80"/>
      <c r="B61" s="12" t="s">
        <v>73</v>
      </c>
      <c r="C61" s="137">
        <v>0</v>
      </c>
      <c r="D61" s="133">
        <v>0</v>
      </c>
      <c r="E61" s="138">
        <f t="shared" si="0"/>
        <v>0</v>
      </c>
      <c r="F61" s="137">
        <v>0</v>
      </c>
      <c r="G61" s="137">
        <v>0</v>
      </c>
      <c r="H61" s="136">
        <f t="shared" si="1"/>
        <v>0</v>
      </c>
    </row>
    <row r="62" spans="1:8" hidden="1">
      <c r="A62" s="80"/>
      <c r="B62" s="12" t="s">
        <v>74</v>
      </c>
      <c r="C62" s="137">
        <v>0</v>
      </c>
      <c r="D62" s="133">
        <v>0</v>
      </c>
      <c r="E62" s="138">
        <f t="shared" si="0"/>
        <v>0</v>
      </c>
      <c r="F62" s="137">
        <v>0</v>
      </c>
      <c r="G62" s="137">
        <v>0</v>
      </c>
      <c r="H62" s="136">
        <f t="shared" si="1"/>
        <v>0</v>
      </c>
    </row>
    <row r="63" spans="1:8" hidden="1">
      <c r="A63" s="80"/>
      <c r="B63" s="12" t="s">
        <v>75</v>
      </c>
      <c r="C63" s="137">
        <v>0</v>
      </c>
      <c r="D63" s="133">
        <v>0</v>
      </c>
      <c r="E63" s="138">
        <f t="shared" si="0"/>
        <v>0</v>
      </c>
      <c r="F63" s="137">
        <v>0</v>
      </c>
      <c r="G63" s="137">
        <v>0</v>
      </c>
      <c r="H63" s="136">
        <f t="shared" si="1"/>
        <v>0</v>
      </c>
    </row>
    <row r="64" spans="1:8" hidden="1">
      <c r="A64" s="80"/>
      <c r="B64" s="12" t="s">
        <v>76</v>
      </c>
      <c r="C64" s="137">
        <v>0</v>
      </c>
      <c r="D64" s="133">
        <v>0</v>
      </c>
      <c r="E64" s="138">
        <f t="shared" si="0"/>
        <v>0</v>
      </c>
      <c r="F64" s="137">
        <v>0</v>
      </c>
      <c r="G64" s="137">
        <v>0</v>
      </c>
      <c r="H64" s="136">
        <f t="shared" si="1"/>
        <v>0</v>
      </c>
    </row>
    <row r="65" spans="1:8" hidden="1">
      <c r="A65" s="81"/>
      <c r="B65" s="16" t="s">
        <v>77</v>
      </c>
      <c r="C65" s="139">
        <v>0</v>
      </c>
      <c r="D65" s="139">
        <v>0</v>
      </c>
      <c r="E65" s="140">
        <f t="shared" si="0"/>
        <v>0</v>
      </c>
      <c r="F65" s="139">
        <v>0</v>
      </c>
      <c r="G65" s="139">
        <v>0</v>
      </c>
      <c r="H65" s="141">
        <f t="shared" si="1"/>
        <v>0</v>
      </c>
    </row>
    <row r="66" spans="1:8" ht="15" hidden="1">
      <c r="A66" s="82" t="s">
        <v>78</v>
      </c>
      <c r="B66" s="20" t="s">
        <v>79</v>
      </c>
      <c r="C66" s="148">
        <f>SUM(C67:C69)</f>
        <v>0</v>
      </c>
      <c r="D66" s="148">
        <f>SUM(D67:D69)</f>
        <v>0</v>
      </c>
      <c r="E66" s="148">
        <f>C66+D66</f>
        <v>0</v>
      </c>
      <c r="F66" s="148">
        <f>SUM(F67:F69)</f>
        <v>0</v>
      </c>
      <c r="G66" s="148">
        <f>SUM(G67:G69)</f>
        <v>0</v>
      </c>
      <c r="H66" s="149">
        <f t="shared" si="1"/>
        <v>0</v>
      </c>
    </row>
    <row r="67" spans="1:8" ht="15" hidden="1">
      <c r="A67" s="83"/>
      <c r="B67" s="44" t="s">
        <v>80</v>
      </c>
      <c r="C67" s="137">
        <v>0</v>
      </c>
      <c r="D67" s="133">
        <v>0</v>
      </c>
      <c r="E67" s="138">
        <f t="shared" si="0"/>
        <v>0</v>
      </c>
      <c r="F67" s="137">
        <v>0</v>
      </c>
      <c r="G67" s="137">
        <v>0</v>
      </c>
      <c r="H67" s="136">
        <f t="shared" si="1"/>
        <v>0</v>
      </c>
    </row>
    <row r="68" spans="1:8" ht="15" hidden="1">
      <c r="A68" s="84"/>
      <c r="B68" s="44" t="s">
        <v>81</v>
      </c>
      <c r="C68" s="137">
        <v>0</v>
      </c>
      <c r="D68" s="133">
        <v>0</v>
      </c>
      <c r="E68" s="138">
        <f>C68+D68</f>
        <v>0</v>
      </c>
      <c r="F68" s="137">
        <v>0</v>
      </c>
      <c r="G68" s="137">
        <v>0</v>
      </c>
      <c r="H68" s="136">
        <f t="shared" si="1"/>
        <v>0</v>
      </c>
    </row>
    <row r="69" spans="1:8" ht="15" hidden="1">
      <c r="A69" s="85"/>
      <c r="B69" s="47" t="s">
        <v>82</v>
      </c>
      <c r="C69" s="133">
        <v>0</v>
      </c>
      <c r="D69" s="133">
        <v>0</v>
      </c>
      <c r="E69" s="134">
        <f>C69+D69</f>
        <v>0</v>
      </c>
      <c r="F69" s="133">
        <v>0</v>
      </c>
      <c r="G69" s="133">
        <v>0</v>
      </c>
      <c r="H69" s="136">
        <f t="shared" si="1"/>
        <v>0</v>
      </c>
    </row>
    <row r="70" spans="1:8" ht="15" hidden="1">
      <c r="A70" s="86"/>
      <c r="B70" s="48"/>
      <c r="C70" s="142"/>
      <c r="D70" s="142"/>
      <c r="E70" s="142"/>
      <c r="F70" s="142"/>
      <c r="G70" s="142"/>
      <c r="H70" s="143"/>
    </row>
    <row r="71" spans="1:8" ht="22.5">
      <c r="A71" s="87" t="s">
        <v>83</v>
      </c>
      <c r="B71" s="129"/>
      <c r="C71" s="151">
        <f>SUM(C7+C17+C23+C26+C33+C37+C52+C58+C66+C42)</f>
        <v>81214469</v>
      </c>
      <c r="D71" s="151">
        <f>SUM(D7+D17+D23+D26+D33+D37+D52+D58+D66+D42)</f>
        <v>0</v>
      </c>
      <c r="E71" s="151">
        <f t="shared" si="0"/>
        <v>81214469</v>
      </c>
      <c r="F71" s="151">
        <f>SUM(F7+F17+F23+F26+F33+F37+F52+F58+F66+F42)</f>
        <v>33918048.569999993</v>
      </c>
      <c r="G71" s="151">
        <f>SUM(G7+G17+G23+G26+G33+G37+G52+G58+G66+G42)</f>
        <v>33918048.569999993</v>
      </c>
      <c r="H71" s="152">
        <f>G71-C71</f>
        <v>-47296420.430000007</v>
      </c>
    </row>
    <row r="72" spans="1:8" ht="15">
      <c r="A72" s="51"/>
      <c r="B72" s="51"/>
      <c r="C72" s="52"/>
      <c r="D72" s="52"/>
      <c r="E72" s="53"/>
      <c r="F72" s="54"/>
      <c r="G72" s="55"/>
      <c r="H72" s="60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4</dc:creator>
  <cp:lastModifiedBy>TESORERIA 4</cp:lastModifiedBy>
  <dcterms:created xsi:type="dcterms:W3CDTF">2019-09-02T15:01:10Z</dcterms:created>
  <dcterms:modified xsi:type="dcterms:W3CDTF">2019-09-02T16:32:28Z</dcterms:modified>
</cp:coreProperties>
</file>